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docProps/custom.xml" ContentType="application/vnd.openxmlformats-officedocument.custom-properties+xml"/>
  <Override PartName="/xl/worksheets/sheet69.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Default Extension="doc" ContentType="application/msword"/>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xlsBook"/>
  <bookViews>
    <workbookView xWindow="930" yWindow="300" windowWidth="13665" windowHeight="7950" tabRatio="887" firstSheet="2"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4.8" sheetId="610" state="veryHidden" r:id="rId34"/>
    <sheet name="Форма 1.0.2" sheetId="550" state="veryHidden" r:id="rId35"/>
    <sheet name="Сведения об изменении" sheetId="568" state="veryHidden" r:id="rId36"/>
    <sheet name="Форма 1.0.1 | Форма 4.8" sheetId="646"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тарифов'!$F$20:$F$30</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тарифов'!$E$20:$W$30</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потр'!$M$18:$W$47</definedName>
    <definedName name="checkCell_List06_13_double_date">'Форма 4.2.1 | Т-ТЭ | потр'!$X$18:$X$47</definedName>
    <definedName name="checkCell_List06_13_unique_t">'Форма 4.2.1 | Т-ТЭ | потр'!$M$18:$M$47</definedName>
    <definedName name="checkCell_List06_13_unique_t1">'Форма 4.2.1 | Т-ТЭ | потр'!$Y$18:$Y$47</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4.7'!$F$7:$I$19</definedName>
    <definedName name="checkCells_List05_13">'Форма 1.0.1 | Т-ТЭ | потр'!$F$7:$I$19</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тарифов'!$K$20:$K$30</definedName>
    <definedName name="flagSource">'Перечень тарифов'!$S$20:$S$30</definedName>
    <definedName name="flagST">'Перечень тарифов'!$O$20:$O$30</definedName>
    <definedName name="flagTN">'Форма 4.2.4 | Т-подкл'!$N$18:$N$31</definedName>
    <definedName name="flagTS">'Форма 4.2.4 | Т-подкл'!$R$18:$R$31</definedName>
    <definedName name="flagTwoTariff">'Перечень тарифов'!$G$20:$G$30</definedName>
    <definedName name="flagUsedTer_List01">Территории!$P$11:$P$15</definedName>
    <definedName name="group_rates">'Перечень тарифов'!$E$20:$E$30</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тарифов'!$A$20:$A$30</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REESTR_MO!$A$2:$D$219</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потр'!$O$18:$O$47</definedName>
    <definedName name="List06_13_MC2">'Форма 4.2.1 | Т-ТЭ | потр'!$V$18:$V$47</definedName>
    <definedName name="List06_13_note">'Форма 4.2.1 | Т-ТЭ | потр'!$W$18:$W$47</definedName>
    <definedName name="List06_13_Period">'Форма 4.2.1 | Т-ТЭ | потр'!$O$18:$U$47</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тарифов'!$N$20:$N$30</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тарифов'!$J$20:$J$30</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тарифов'!$C$20:$C$30</definedName>
    <definedName name="pDel_List02_1">'Перечень тарифов'!$H$20:$H$30</definedName>
    <definedName name="pDel_List02_2">'Перечень тарифов'!$L$20:$L$30</definedName>
    <definedName name="pDel_List02_3">'Перечень тарифов'!$P$20:$P$30</definedName>
    <definedName name="pDel_List02_4">'Перечень тарифов'!$T$20:$T$30</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потр'!$K$18:$K$47</definedName>
    <definedName name="pDel_List06_13_2">'Форма 4.2.1 | Т-ТЭ | потр'!$J$18:$J$47</definedName>
    <definedName name="pDel_List06_13_3">'Форма 4.2.1 | Т-ТЭ | потр'!$I$18:$I$47</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тарифов'!$E$30</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потр'!$V$13:$V$47</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REESTR_ORG!$A$2:$J$192</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тарифов'!$R$20:$R$30</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тарифов'!$W$20:$W$30</definedName>
    <definedName name="warmSource">'Перечень тарифов'!$V$20:$V$30</definedName>
    <definedName name="year_list">TEHSHEET!$C$2:$C$6</definedName>
    <definedName name="year_list1">TEHSHEET!$B$2:$B$27</definedName>
  </definedNames>
  <calcPr calcId="124519"/>
  <fileRecoveryPr repairLoad="1"/>
</workbook>
</file>

<file path=xl/calcChain.xml><?xml version="1.0" encoding="utf-8"?>
<calcChain xmlns="http://schemas.openxmlformats.org/spreadsheetml/2006/main">
  <c r="O7" i="642"/>
  <c r="O8"/>
  <c r="O9"/>
  <c r="O10"/>
  <c r="N17"/>
  <c r="O17" s="1"/>
  <c r="P17" s="1"/>
  <c r="Q17" s="1"/>
  <c r="R17" s="1"/>
  <c r="S17" s="1"/>
  <c r="U17" s="1"/>
  <c r="V17" s="1"/>
  <c r="W17" s="1"/>
  <c r="L18"/>
  <c r="O18"/>
  <c r="Z18"/>
  <c r="L19"/>
  <c r="O19"/>
  <c r="Z19"/>
  <c r="L20"/>
  <c r="Z20"/>
  <c r="L21"/>
  <c r="Z21"/>
  <c r="L22"/>
  <c r="Z22"/>
  <c r="L23"/>
  <c r="Z23"/>
  <c r="L24"/>
  <c r="Q25"/>
  <c r="X24"/>
  <c r="Z24"/>
  <c r="Z25"/>
  <c r="Z26"/>
  <c r="L27"/>
  <c r="Z27"/>
  <c r="L28"/>
  <c r="Q29"/>
  <c r="X28"/>
  <c r="Z28"/>
  <c r="Z29"/>
  <c r="Z30"/>
  <c r="L31"/>
  <c r="Z31"/>
  <c r="L32"/>
  <c r="Q33"/>
  <c r="X32"/>
  <c r="Z32"/>
  <c r="Z33"/>
  <c r="Z34"/>
  <c r="Z35"/>
  <c r="Z36"/>
  <c r="L37"/>
  <c r="O37"/>
  <c r="Z37"/>
  <c r="L38"/>
  <c r="O38"/>
  <c r="Z38"/>
  <c r="L39"/>
  <c r="Z39"/>
  <c r="L40"/>
  <c r="Z40"/>
  <c r="L41"/>
  <c r="Z41"/>
  <c r="L42"/>
  <c r="Z42"/>
  <c r="L43"/>
  <c r="Q44"/>
  <c r="X43"/>
  <c r="Z43"/>
  <c r="Z44"/>
  <c r="Z45"/>
  <c r="Z46"/>
  <c r="Z47"/>
  <c r="A1" i="612"/>
  <c r="A2"/>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H19" i="646"/>
  <c r="H18"/>
  <c r="H17"/>
  <c r="H15"/>
  <c r="H14"/>
  <c r="H12"/>
  <c r="H11"/>
  <c r="H9"/>
  <c r="H8"/>
  <c r="H7"/>
  <c r="H18" i="622"/>
  <c r="H15"/>
  <c r="H14"/>
  <c r="H17"/>
  <c r="H13"/>
  <c r="H12"/>
  <c r="H9"/>
  <c r="H8"/>
  <c r="H19" i="643"/>
  <c r="H18"/>
  <c r="H15"/>
  <c r="H14"/>
  <c r="H17"/>
  <c r="H12"/>
  <c r="H9"/>
  <c r="H8"/>
  <c r="R14" i="601"/>
  <c r="H13" i="646" s="1"/>
  <c r="R13" i="601"/>
  <c r="R12"/>
  <c r="P12"/>
  <c r="F19" i="646"/>
  <c r="F18"/>
  <c r="F17"/>
  <c r="F10"/>
  <c r="F9"/>
  <c r="F8"/>
  <c r="F16"/>
  <c r="F15"/>
  <c r="F14"/>
  <c r="F13"/>
  <c r="F12"/>
  <c r="F11"/>
  <c r="F14" i="622"/>
  <c r="F16"/>
  <c r="F19"/>
  <c r="F15"/>
  <c r="F17"/>
  <c r="F18"/>
  <c r="F14" i="643"/>
  <c r="F16"/>
  <c r="F19"/>
  <c r="F15"/>
  <c r="F17"/>
  <c r="F18"/>
  <c r="M14" i="601"/>
  <c r="M13"/>
  <c r="M12"/>
  <c r="H13" i="643" l="1"/>
  <c r="H19" i="622"/>
  <c r="B3" i="525" l="1"/>
  <c r="B2"/>
  <c r="E3" i="437"/>
  <c r="O7" i="627" l="1"/>
  <c r="O8"/>
  <c r="O9"/>
  <c r="O10"/>
  <c r="O17"/>
  <c r="P17" s="1"/>
  <c r="Q17" s="1"/>
  <c r="R17" s="1"/>
  <c r="S17" s="1"/>
  <c r="U17" s="1"/>
  <c r="V17" s="1"/>
  <c r="W17" s="1"/>
  <c r="Z24"/>
  <c r="Q25"/>
  <c r="L19"/>
  <c r="Y23"/>
  <c r="L23"/>
  <c r="L21"/>
  <c r="L24"/>
  <c r="L18"/>
  <c r="X24"/>
  <c r="L20"/>
  <c r="O7" i="632" l="1"/>
  <c r="O8"/>
  <c r="O9"/>
  <c r="O10"/>
  <c r="O18"/>
  <c r="P18" s="1"/>
  <c r="Q18" s="1"/>
  <c r="R18" s="1"/>
  <c r="S18" s="1"/>
  <c r="T18" s="1"/>
  <c r="V18" s="1"/>
  <c r="X18" s="1"/>
  <c r="R24"/>
  <c r="L22"/>
  <c r="L23"/>
  <c r="L21"/>
  <c r="L20"/>
  <c r="L19"/>
  <c r="Y23"/>
  <c r="M12" i="550" l="1"/>
  <c r="Z251" i="471" l="1"/>
  <c r="Z250"/>
  <c r="Z249"/>
  <c r="Z248"/>
  <c r="Z247"/>
  <c r="Z246"/>
  <c r="Z245"/>
  <c r="Q245"/>
  <c r="Z244"/>
  <c r="Z243"/>
  <c r="Z242"/>
  <c r="Z241"/>
  <c r="Z240"/>
  <c r="Z239"/>
  <c r="Z238"/>
  <c r="H11" i="643"/>
  <c r="H7"/>
  <c r="F12"/>
  <c r="F13"/>
  <c r="X244" i="471"/>
  <c r="F10" i="643"/>
  <c r="F9"/>
  <c r="F8"/>
  <c r="L243" i="471"/>
  <c r="F11" i="643"/>
  <c r="L244" i="471"/>
  <c r="L238"/>
  <c r="L242"/>
  <c r="L239"/>
  <c r="L240"/>
  <c r="L241"/>
  <c r="H11" i="641" l="1"/>
  <c r="H7"/>
  <c r="Z233" i="471"/>
  <c r="Z232"/>
  <c r="Z231"/>
  <c r="Z230"/>
  <c r="Z229"/>
  <c r="Z228"/>
  <c r="Z227"/>
  <c r="Q227"/>
  <c r="Z226"/>
  <c r="Z225"/>
  <c r="Z224"/>
  <c r="Z223"/>
  <c r="Z222"/>
  <c r="Z221"/>
  <c r="Z220"/>
  <c r="Z33" i="640"/>
  <c r="Z32"/>
  <c r="Z31"/>
  <c r="Z30"/>
  <c r="Z29"/>
  <c r="Z28"/>
  <c r="Z27"/>
  <c r="Q27"/>
  <c r="Z26"/>
  <c r="Z25"/>
  <c r="Z24"/>
  <c r="Z23"/>
  <c r="Z22"/>
  <c r="Z21"/>
  <c r="Z20"/>
  <c r="N19"/>
  <c r="O19" s="1"/>
  <c r="P19" s="1"/>
  <c r="Q19" s="1"/>
  <c r="R19" s="1"/>
  <c r="S19" s="1"/>
  <c r="U19" s="1"/>
  <c r="O12"/>
  <c r="O11"/>
  <c r="O10"/>
  <c r="O9"/>
  <c r="F12" i="641"/>
  <c r="F11"/>
  <c r="L222" i="471"/>
  <c r="X226"/>
  <c r="L221"/>
  <c r="F8" i="641"/>
  <c r="L226" i="471"/>
  <c r="L224"/>
  <c r="L24" i="640"/>
  <c r="X26"/>
  <c r="L223" i="471"/>
  <c r="L220"/>
  <c r="L225"/>
  <c r="L23" i="640"/>
  <c r="F13" i="641"/>
  <c r="L20" i="640"/>
  <c r="F9" i="641"/>
  <c r="L22" i="640"/>
  <c r="L25"/>
  <c r="L21"/>
  <c r="F10" i="641"/>
  <c r="L26" i="640"/>
  <c r="V19" l="1"/>
  <c r="W19" s="1"/>
  <c r="AA198" i="471" l="1"/>
  <c r="AI197"/>
  <c r="R184"/>
  <c r="V120"/>
  <c r="AF111"/>
  <c r="V110"/>
  <c r="AE109"/>
  <c r="V109"/>
  <c r="Q150"/>
  <c r="Z149"/>
  <c r="Q132"/>
  <c r="Z131"/>
  <c r="Q92"/>
  <c r="Z91"/>
  <c r="Q168"/>
  <c r="Z167"/>
  <c r="AA166"/>
  <c r="Z80"/>
  <c r="Z79"/>
  <c r="Z78"/>
  <c r="Z77"/>
  <c r="Z76"/>
  <c r="Z75"/>
  <c r="Z74"/>
  <c r="Q74"/>
  <c r="Z73"/>
  <c r="Z72"/>
  <c r="Z71"/>
  <c r="Z70"/>
  <c r="Z69"/>
  <c r="Z68"/>
  <c r="Z67"/>
  <c r="Z62"/>
  <c r="Z61"/>
  <c r="Z60"/>
  <c r="Z59"/>
  <c r="Z58"/>
  <c r="Z57"/>
  <c r="Z56"/>
  <c r="Q56"/>
  <c r="Z55"/>
  <c r="Z54"/>
  <c r="Z53"/>
  <c r="Z52"/>
  <c r="Z51"/>
  <c r="Z50"/>
  <c r="Z49"/>
  <c r="Z44"/>
  <c r="Z43"/>
  <c r="Z42"/>
  <c r="Z41"/>
  <c r="Z40"/>
  <c r="Z39"/>
  <c r="Z38"/>
  <c r="Q38"/>
  <c r="Z37"/>
  <c r="Z36"/>
  <c r="Z35"/>
  <c r="Z34"/>
  <c r="Z33"/>
  <c r="Z32"/>
  <c r="Z31"/>
  <c r="H11" i="639"/>
  <c r="H7"/>
  <c r="H11" i="638"/>
  <c r="H7"/>
  <c r="H11" i="637"/>
  <c r="H7"/>
  <c r="H11" i="636"/>
  <c r="H7"/>
  <c r="H11" i="635"/>
  <c r="H7"/>
  <c r="H11" i="634"/>
  <c r="H7"/>
  <c r="N10" i="633"/>
  <c r="N9"/>
  <c r="N8"/>
  <c r="N7"/>
  <c r="O10" i="628"/>
  <c r="O9"/>
  <c r="O8"/>
  <c r="O7"/>
  <c r="O17" i="630"/>
  <c r="P17" s="1"/>
  <c r="Q17" s="1"/>
  <c r="R17" s="1"/>
  <c r="S17" s="1"/>
  <c r="U17" s="1"/>
  <c r="V17" s="1"/>
  <c r="O10"/>
  <c r="O9"/>
  <c r="O8"/>
  <c r="O7"/>
  <c r="O10" i="629"/>
  <c r="O9"/>
  <c r="O8"/>
  <c r="O7"/>
  <c r="Y183" i="471"/>
  <c r="L36"/>
  <c r="F9" i="638"/>
  <c r="F9" i="634"/>
  <c r="L104" i="471"/>
  <c r="L73"/>
  <c r="AC110"/>
  <c r="L69"/>
  <c r="X91"/>
  <c r="F11" i="635"/>
  <c r="F10" i="636"/>
  <c r="L183" i="471"/>
  <c r="L148"/>
  <c r="L50"/>
  <c r="L194"/>
  <c r="L35"/>
  <c r="L33"/>
  <c r="AD108"/>
  <c r="F12" i="637"/>
  <c r="L161" i="471"/>
  <c r="L51"/>
  <c r="L103"/>
  <c r="X149"/>
  <c r="F9" i="635"/>
  <c r="Y130" i="471"/>
  <c r="F10" i="639"/>
  <c r="Y166" i="471"/>
  <c r="F8" i="637"/>
  <c r="L196" i="471"/>
  <c r="F11" i="639"/>
  <c r="X73" i="471"/>
  <c r="L37"/>
  <c r="F13" i="635"/>
  <c r="F8" i="638"/>
  <c r="F10"/>
  <c r="F9" i="636"/>
  <c r="L70" i="471"/>
  <c r="L181"/>
  <c r="F11" i="637"/>
  <c r="L88" i="471"/>
  <c r="X131"/>
  <c r="L67"/>
  <c r="L127"/>
  <c r="L144"/>
  <c r="L163"/>
  <c r="L52"/>
  <c r="F9" i="639"/>
  <c r="L90" i="471"/>
  <c r="AH197"/>
  <c r="Y90"/>
  <c r="F13" i="636"/>
  <c r="L86" i="471"/>
  <c r="F12" i="636"/>
  <c r="L53" i="471"/>
  <c r="L87"/>
  <c r="L72"/>
  <c r="L54"/>
  <c r="L85"/>
  <c r="L106"/>
  <c r="L125"/>
  <c r="F13" i="638"/>
  <c r="F9" i="637"/>
  <c r="L109" i="471"/>
  <c r="L131"/>
  <c r="L143"/>
  <c r="X167"/>
  <c r="L180"/>
  <c r="F13" i="634"/>
  <c r="X55" i="471"/>
  <c r="F11" i="634"/>
  <c r="L126" i="471"/>
  <c r="F13" i="639"/>
  <c r="L164" i="471"/>
  <c r="AC109"/>
  <c r="F12" i="634"/>
  <c r="L197" i="471"/>
  <c r="F11" i="638"/>
  <c r="L55" i="471"/>
  <c r="L195"/>
  <c r="F12" i="635"/>
  <c r="L32" i="471"/>
  <c r="F8" i="639"/>
  <c r="L110" i="471"/>
  <c r="F8" i="636"/>
  <c r="L145" i="471"/>
  <c r="L166"/>
  <c r="F10" i="634"/>
  <c r="L165" i="471"/>
  <c r="F10" i="635"/>
  <c r="L162" i="471"/>
  <c r="F12" i="639"/>
  <c r="AC120" i="471"/>
  <c r="L108"/>
  <c r="L167"/>
  <c r="F13" i="637"/>
  <c r="L146" i="471"/>
  <c r="F12" i="638"/>
  <c r="X37" i="471"/>
  <c r="L34"/>
  <c r="F10" i="637"/>
  <c r="L49" i="471"/>
  <c r="F11" i="636"/>
  <c r="F8" i="634"/>
  <c r="L120" i="471"/>
  <c r="Y148"/>
  <c r="L130"/>
  <c r="L71"/>
  <c r="L91"/>
  <c r="L193"/>
  <c r="L68"/>
  <c r="F8" i="635"/>
  <c r="L149" i="471"/>
  <c r="L31"/>
  <c r="L179"/>
  <c r="L182"/>
  <c r="L128"/>
  <c r="L105"/>
  <c r="O10" i="631" l="1"/>
  <c r="O9"/>
  <c r="O8"/>
  <c r="O7"/>
  <c r="O12" i="626"/>
  <c r="O11"/>
  <c r="O10"/>
  <c r="O9"/>
  <c r="O10" i="625"/>
  <c r="O9"/>
  <c r="O8"/>
  <c r="O7"/>
  <c r="Z31" i="624"/>
  <c r="Z30"/>
  <c r="Z29"/>
  <c r="Z28"/>
  <c r="Z27"/>
  <c r="Z26"/>
  <c r="Z25"/>
  <c r="Q25"/>
  <c r="Z24"/>
  <c r="Z23"/>
  <c r="Z22"/>
  <c r="Z21"/>
  <c r="Z20"/>
  <c r="Z19"/>
  <c r="Z18"/>
  <c r="N17"/>
  <c r="O17" s="1"/>
  <c r="P17" s="1"/>
  <c r="Q17" s="1"/>
  <c r="R17" s="1"/>
  <c r="S17" s="1"/>
  <c r="U17" s="1"/>
  <c r="O10"/>
  <c r="O9"/>
  <c r="O8"/>
  <c r="O7"/>
  <c r="Z33" i="626"/>
  <c r="Z32"/>
  <c r="Z31"/>
  <c r="Z30"/>
  <c r="Z29"/>
  <c r="Z28"/>
  <c r="Z27"/>
  <c r="Q27"/>
  <c r="Z26"/>
  <c r="Z25"/>
  <c r="Z24"/>
  <c r="Z23"/>
  <c r="Z22"/>
  <c r="Z21"/>
  <c r="Z20"/>
  <c r="N19"/>
  <c r="O19" s="1"/>
  <c r="P19" s="1"/>
  <c r="Q19" s="1"/>
  <c r="R19" s="1"/>
  <c r="S19" s="1"/>
  <c r="U19" s="1"/>
  <c r="Z31" i="625"/>
  <c r="Z30"/>
  <c r="Z29"/>
  <c r="Z28"/>
  <c r="Z27"/>
  <c r="Z26"/>
  <c r="Z25"/>
  <c r="Q25"/>
  <c r="Z24"/>
  <c r="Z23"/>
  <c r="Z22"/>
  <c r="Z21"/>
  <c r="Z20"/>
  <c r="Z19"/>
  <c r="Z18"/>
  <c r="N17"/>
  <c r="O17" s="1"/>
  <c r="P17" s="1"/>
  <c r="Q17" s="1"/>
  <c r="R17" s="1"/>
  <c r="S17" s="1"/>
  <c r="U17" s="1"/>
  <c r="L21" i="626"/>
  <c r="X24" i="625"/>
  <c r="L23" i="626"/>
  <c r="L22" i="625"/>
  <c r="L24" i="624"/>
  <c r="L20" i="625"/>
  <c r="L23" i="624"/>
  <c r="X26" i="626"/>
  <c r="L20"/>
  <c r="L24"/>
  <c r="L22"/>
  <c r="X24" i="624"/>
  <c r="L24" i="625"/>
  <c r="L25" i="626"/>
  <c r="L26"/>
  <c r="L21" i="624"/>
  <c r="L19" i="625"/>
  <c r="L18" i="624"/>
  <c r="L22"/>
  <c r="L20"/>
  <c r="L23" i="625"/>
  <c r="L18"/>
  <c r="L19" i="624"/>
  <c r="L21" i="625"/>
  <c r="V19" i="626" l="1"/>
  <c r="W19" s="1"/>
  <c r="V17" i="625"/>
  <c r="W17" s="1"/>
  <c r="V17" i="624"/>
  <c r="W17" s="1"/>
  <c r="AA24" i="633"/>
  <c r="AI23"/>
  <c r="N18"/>
  <c r="R18" s="1"/>
  <c r="Y18" s="1"/>
  <c r="Z18" s="1"/>
  <c r="AA18" s="1"/>
  <c r="AB18" s="1"/>
  <c r="AC18" s="1"/>
  <c r="AE18" s="1"/>
  <c r="Q25" i="631"/>
  <c r="Z24"/>
  <c r="AA23"/>
  <c r="O17"/>
  <c r="P17" s="1"/>
  <c r="Q17" s="1"/>
  <c r="R17" s="1"/>
  <c r="S17" s="1"/>
  <c r="Q25" i="630"/>
  <c r="Z24"/>
  <c r="W17"/>
  <c r="L20" i="631"/>
  <c r="L20" i="633"/>
  <c r="X24" i="630"/>
  <c r="X24" i="631"/>
  <c r="L21" i="633"/>
  <c r="L23" i="630"/>
  <c r="L23" i="631"/>
  <c r="L22"/>
  <c r="L24" i="630"/>
  <c r="Y23"/>
  <c r="AH23" i="633"/>
  <c r="L18" i="631"/>
  <c r="L20" i="630"/>
  <c r="Y23" i="631"/>
  <c r="L19" i="633"/>
  <c r="L19" i="631"/>
  <c r="L24"/>
  <c r="L22" i="633"/>
  <c r="L19" i="630"/>
  <c r="L18"/>
  <c r="L21"/>
  <c r="L21" i="631"/>
  <c r="L23" i="633"/>
  <c r="AG18" l="1"/>
  <c r="U17" i="631"/>
  <c r="Q25" i="629"/>
  <c r="Z24"/>
  <c r="O17"/>
  <c r="P17" s="1"/>
  <c r="Q17" s="1"/>
  <c r="R17" s="1"/>
  <c r="AF26" i="628"/>
  <c r="V25"/>
  <c r="AE24"/>
  <c r="V24"/>
  <c r="O17"/>
  <c r="P17" s="1"/>
  <c r="Q17" s="1"/>
  <c r="R17" s="1"/>
  <c r="S17" s="1"/>
  <c r="T17" s="1"/>
  <c r="U17" s="1"/>
  <c r="V17" s="1"/>
  <c r="W17" s="1"/>
  <c r="L18"/>
  <c r="L19" i="629"/>
  <c r="L24" i="628"/>
  <c r="AC24"/>
  <c r="L20" i="629"/>
  <c r="L18"/>
  <c r="L19" i="628"/>
  <c r="L21"/>
  <c r="L24" i="629"/>
  <c r="E2" i="437"/>
  <c r="L21" i="629"/>
  <c r="X24"/>
  <c r="Y23"/>
  <c r="L20" i="628"/>
  <c r="L23" i="629"/>
  <c r="AC25" i="628"/>
  <c r="L25"/>
  <c r="L23"/>
  <c r="AD23"/>
  <c r="V17" i="631" l="1"/>
  <c r="W17" s="1"/>
  <c r="X17" i="628"/>
  <c r="Z17" s="1"/>
  <c r="S17" i="629"/>
  <c r="U17" s="1"/>
  <c r="V17" s="1"/>
  <c r="W17" s="1"/>
  <c r="AB17" i="628" l="1"/>
  <c r="M292" i="471"/>
  <c r="R307"/>
  <c r="H11" i="622"/>
  <c r="H7"/>
  <c r="P297" i="471"/>
  <c r="R302"/>
  <c r="R297"/>
  <c r="H11" i="618"/>
  <c r="H7"/>
  <c r="H11" i="617"/>
  <c r="H7"/>
  <c r="H11" i="616"/>
  <c r="H7"/>
  <c r="H11" i="614"/>
  <c r="H7"/>
  <c r="H340" i="471"/>
  <c r="E29" i="205"/>
  <c r="F29"/>
  <c r="E327" i="471"/>
  <c r="E332"/>
  <c r="F9" i="614"/>
  <c r="F13"/>
  <c r="F10" i="618"/>
  <c r="F339" i="471"/>
  <c r="F11" i="618"/>
  <c r="F10" i="617"/>
  <c r="F11" i="616"/>
  <c r="F8" i="622"/>
  <c r="F10" i="616"/>
  <c r="F11" i="617"/>
  <c r="F13"/>
  <c r="F342" i="471"/>
  <c r="F8" i="618"/>
  <c r="F12"/>
  <c r="F9"/>
  <c r="F13"/>
  <c r="F9" i="622"/>
  <c r="F9" i="616"/>
  <c r="F11" i="614"/>
  <c r="F8" i="617"/>
  <c r="F338" i="471"/>
  <c r="F13" i="616"/>
  <c r="M302" i="471"/>
  <c r="M297"/>
  <c r="F340"/>
  <c r="F10" i="622"/>
  <c r="F11"/>
  <c r="F8" i="616"/>
  <c r="F12" i="614"/>
  <c r="F337" i="471"/>
  <c r="F9" i="617"/>
  <c r="M307" i="471"/>
  <c r="F10" i="614"/>
  <c r="F8"/>
  <c r="F12" i="617"/>
  <c r="F12" i="616"/>
  <c r="F12" i="622"/>
  <c r="F341" i="471"/>
  <c r="F13" i="622"/>
</calcChain>
</file>

<file path=xl/sharedStrings.xml><?xml version="1.0" encoding="utf-8"?>
<sst xmlns="http://schemas.openxmlformats.org/spreadsheetml/2006/main" count="4152" uniqueCount="1701">
  <si>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</si>
  <si>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</si>
  <si>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</si>
  <si>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</si>
  <si>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</si>
  <si>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</si>
  <si>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</si>
  <si>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</si>
  <si>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</si>
  <si>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</si>
  <si>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</si>
  <si>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</si>
  <si>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</si>
  <si>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</si>
  <si>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</si>
  <si>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</si>
  <si>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</si>
  <si>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</si>
  <si>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</si>
  <si>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</si>
  <si>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</si>
  <si>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</si>
  <si>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</si>
  <si>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</si>
  <si>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</si>
  <si>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</si>
  <si>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</si>
  <si>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</si>
  <si>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</si>
  <si>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</si>
  <si>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</si>
  <si>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</si>
  <si>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</si>
  <si>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</si>
  <si>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</si>
  <si>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</si>
  <si>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</si>
  <si>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</si>
  <si>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</si>
  <si>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</si>
  <si>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</si>
  <si>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</si>
  <si>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</si>
  <si>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</si>
  <si>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</si>
  <si>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</si>
  <si>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</si>
  <si>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</si>
  <si>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</si>
  <si>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</si>
  <si>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</si>
  <si>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</si>
  <si>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</si>
  <si>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</si>
  <si>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</si>
  <si>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</si>
  <si>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</si>
  <si>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</si>
  <si>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</si>
  <si>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</si>
  <si>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</si>
  <si>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</si>
  <si>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</si>
  <si>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</si>
  <si>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</si>
  <si>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</si>
  <si>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</si>
  <si>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</si>
  <si>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</si>
  <si>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</si>
  <si>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</si>
  <si>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</si>
  <si>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</si>
  <si>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</si>
  <si>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</si>
  <si>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</si>
  <si>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</si>
  <si>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</si>
  <si>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</si>
  <si>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</si>
  <si>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</si>
  <si>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</si>
  <si>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</si>
  <si>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</si>
  <si>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</si>
  <si>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</si>
  <si>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</si>
  <si>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</si>
  <si>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</si>
  <si>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</si>
  <si>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</si>
  <si>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</si>
  <si>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</si>
  <si>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</si>
  <si>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</si>
  <si>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</si>
  <si>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</si>
  <si>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</si>
  <si>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</si>
  <si>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</si>
  <si>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</si>
  <si>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</si>
  <si>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</si>
  <si>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</si>
  <si>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</si>
  <si>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</si>
  <si>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</si>
  <si>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</si>
  <si>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</si>
  <si>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</si>
  <si>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</si>
  <si>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</si>
  <si>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</si>
  <si>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</si>
  <si>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</si>
  <si>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</si>
  <si>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</si>
  <si>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</si>
  <si>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</si>
  <si>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</si>
  <si>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</si>
  <si>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</si>
  <si>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</si>
  <si>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</si>
  <si>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</si>
  <si>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</si>
  <si>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</si>
  <si>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</si>
  <si>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</si>
  <si>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</si>
  <si>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</si>
  <si>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</si>
  <si>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</si>
  <si>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</si>
  <si>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</si>
  <si>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</si>
  <si>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</si>
  <si>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</si>
  <si>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</si>
  <si>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</si>
  <si>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</si>
  <si>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</si>
  <si>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</si>
  <si>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</si>
  <si>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</si>
  <si>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</si>
  <si>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</si>
  <si>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</si>
  <si>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</si>
  <si>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</si>
  <si>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</si>
  <si>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</si>
  <si>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</si>
  <si>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</si>
  <si>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</si>
  <si>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</si>
  <si>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</si>
  <si>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</si>
  <si>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</si>
  <si>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</si>
  <si>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</si>
  <si>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</si>
  <si>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</si>
  <si>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</si>
  <si>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</si>
  <si>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</si>
  <si>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</si>
  <si>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</si>
  <si>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</si>
  <si>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</si>
  <si>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</si>
  <si>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</si>
  <si>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</si>
  <si>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</si>
  <si>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</si>
  <si>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</si>
  <si>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</si>
  <si>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</si>
  <si>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</si>
  <si>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</si>
  <si>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</si>
  <si>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</si>
  <si>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</si>
  <si>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</si>
  <si>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</si>
  <si>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</si>
  <si>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</si>
  <si>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</si>
  <si>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</si>
  <si>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</si>
  <si>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</si>
  <si>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</si>
  <si>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</si>
  <si>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</si>
  <si>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</si>
  <si>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</si>
  <si>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</si>
  <si>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</si>
  <si>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</si>
  <si>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</si>
  <si>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</si>
  <si>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</si>
  <si>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</si>
  <si>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</si>
  <si>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</si>
  <si>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</si>
  <si>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</si>
  <si>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</si>
  <si>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</si>
  <si>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</si>
  <si>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</si>
  <si>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</si>
  <si>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</si>
  <si>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</si>
  <si>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</si>
  <si>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</si>
  <si>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</si>
  <si>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</si>
  <si>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</si>
  <si>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</si>
  <si>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</si>
  <si>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</si>
  <si>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</si>
  <si>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</si>
  <si>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</si>
  <si>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</si>
  <si>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</si>
  <si>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</si>
  <si>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</si>
  <si>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</si>
  <si>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</si>
  <si>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</si>
  <si>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</si>
  <si>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</si>
  <si>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</si>
  <si>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</si>
  <si>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</si>
  <si>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</si>
  <si>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</si>
  <si>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</si>
  <si>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</si>
  <si>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</si>
  <si>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</si>
  <si>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</si>
  <si>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</si>
  <si>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</si>
  <si>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</si>
  <si>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</si>
  <si>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</si>
  <si>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</si>
  <si>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</si>
  <si>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</si>
  <si>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</si>
  <si>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</si>
  <si>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</si>
  <si>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</si>
  <si>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</si>
  <si>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</si>
  <si>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</si>
  <si>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</si>
  <si>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</si>
  <si>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</si>
  <si>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</si>
  <si>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</si>
  <si>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</si>
  <si>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</si>
  <si>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</si>
  <si>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</si>
  <si>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</si>
  <si>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</si>
  <si>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</si>
  <si>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</si>
  <si>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</si>
  <si>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</si>
  <si>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</si>
  <si>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</si>
  <si>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</si>
  <si>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</si>
  <si>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</si>
  <si>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</si>
  <si>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</si>
  <si>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</si>
  <si>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</si>
  <si>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</si>
  <si>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</si>
  <si>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</si>
  <si>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</si>
  <si>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</si>
  <si>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</si>
  <si>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</si>
  <si>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</si>
  <si>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</si>
  <si>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</si>
  <si>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</si>
  <si>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</si>
  <si>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</si>
  <si>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</si>
  <si>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</si>
  <si>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</si>
  <si>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</si>
  <si>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</si>
  <si>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</si>
  <si>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</si>
  <si>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</si>
  <si>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</si>
  <si>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</si>
  <si>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</si>
  <si>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</si>
  <si>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</si>
  <si>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</si>
  <si>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</si>
  <si>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</si>
  <si>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</si>
  <si>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</si>
  <si>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</si>
  <si>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</si>
  <si>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</si>
  <si>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</si>
  <si>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</si>
  <si>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</si>
  <si>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</si>
  <si>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</si>
  <si>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</si>
  <si>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</si>
  <si>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</si>
  <si>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</si>
  <si>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</si>
  <si>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</si>
  <si>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</si>
  <si>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</si>
  <si>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</si>
  <si>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</si>
  <si>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</si>
  <si>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</si>
  <si>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</si>
  <si>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</si>
  <si>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</si>
  <si>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</si>
  <si>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</si>
  <si>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</si>
  <si>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</si>
  <si>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</si>
  <si>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</si>
  <si>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</si>
  <si>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</si>
  <si>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</si>
  <si>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</si>
  <si>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</si>
  <si>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</si>
  <si>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</si>
  <si>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</si>
  <si>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</si>
  <si>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</si>
  <si>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</si>
  <si>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</si>
  <si>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</si>
  <si>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</si>
  <si>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</si>
  <si>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</si>
  <si>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</si>
  <si>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</si>
  <si>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</si>
  <si>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</si>
  <si>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</si>
  <si>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</si>
  <si>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</si>
  <si>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</si>
  <si>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</si>
  <si>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</si>
  <si>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</si>
  <si>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</si>
  <si>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</si>
  <si>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</si>
  <si>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</si>
  <si>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</si>
  <si>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</si>
  <si>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</si>
  <si>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</si>
  <si>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</si>
  <si>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</si>
  <si>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</si>
  <si>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</si>
  <si>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</si>
  <si>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</si>
  <si>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</si>
  <si>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</si>
  <si>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</si>
  <si>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</si>
  <si>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</si>
  <si>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</si>
  <si>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</si>
  <si>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</si>
  <si>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</si>
  <si>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</si>
  <si>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</si>
  <si>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</si>
  <si>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</si>
  <si>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</si>
  <si>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</si>
  <si>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</si>
  <si>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</si>
  <si>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</si>
  <si>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</si>
  <si>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</si>
  <si>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</si>
  <si>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</si>
  <si>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</si>
  <si>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</si>
  <si>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</si>
  <si>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</si>
  <si>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</si>
  <si>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</si>
  <si>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</si>
  <si>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</si>
  <si>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</si>
  <si>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</si>
  <si>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</si>
  <si>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</si>
  <si>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</si>
  <si>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</si>
  <si>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</si>
  <si>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</si>
  <si>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</si>
  <si>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</si>
  <si>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</si>
  <si>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</si>
  <si>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</si>
  <si>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</si>
  <si>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</si>
  <si>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</si>
  <si>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</si>
  <si>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</si>
  <si>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</si>
  <si>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</si>
  <si>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</si>
  <si>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</si>
  <si>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</si>
  <si>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</si>
  <si>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</si>
  <si>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</si>
  <si>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</si>
  <si>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</si>
  <si>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</si>
  <si>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</si>
  <si>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</si>
  <si>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</si>
  <si>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</si>
  <si>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</si>
  <si>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</si>
  <si>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</si>
  <si>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</si>
  <si>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</si>
  <si>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</si>
  <si>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</si>
  <si>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</si>
  <si>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</si>
  <si>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</si>
  <si>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</si>
  <si>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</si>
  <si>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</si>
  <si>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</si>
  <si>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</si>
  <si>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</si>
  <si>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</si>
  <si>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</si>
  <si>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</si>
  <si>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</si>
  <si>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</si>
  <si>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</si>
  <si>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</si>
  <si>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</si>
  <si>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</si>
  <si>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</si>
  <si>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</si>
  <si>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</si>
  <si>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</si>
  <si>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</si>
  <si>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</si>
  <si>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sz val="11"/>
        <color theme="1"/>
        <rFont val="Calibri"/>
        <family val="2"/>
        <charset val="204"/>
        <scheme val="minor"/>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</si>
  <si>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</si>
  <si>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</si>
  <si>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</si>
  <si>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</si>
  <si>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</si>
  <si>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</si>
  <si>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</si>
  <si>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</si>
  <si>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</si>
  <si>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</si>
  <si>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</si>
  <si>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</si>
  <si>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sz val="11"/>
        <color theme="1"/>
        <rFont val="Calibri"/>
        <family val="2"/>
        <charset val="204"/>
        <scheme val="minor"/>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</si>
  <si>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</si>
  <si>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</si>
  <si>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</si>
  <si>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</si>
  <si>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</si>
  <si>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</si>
  <si>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</si>
  <si>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</si>
  <si>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</si>
  <si>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</si>
  <si>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</si>
  <si>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</si>
  <si>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</si>
  <si>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</si>
  <si>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</si>
  <si>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</si>
  <si>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</si>
  <si>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</si>
  <si>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</si>
  <si>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</si>
  <si>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</si>
  <si>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</si>
  <si>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</si>
  <si>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</si>
  <si>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</si>
  <si>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</si>
  <si>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</si>
  <si>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</si>
  <si>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</si>
  <si>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</si>
  <si>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</si>
  <si>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</si>
  <si>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</si>
  <si>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</si>
  <si>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</si>
  <si>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</si>
  <si>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</si>
  <si>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</si>
  <si>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</si>
  <si>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</si>
  <si>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</si>
  <si>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</si>
  <si>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</si>
  <si>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</si>
  <si>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</si>
  <si>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</si>
  <si>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</si>
  <si>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</si>
  <si>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</si>
  <si>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</si>
  <si>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</si>
  <si>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</si>
  <si>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</si>
  <si>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</si>
  <si>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</si>
  <si>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</si>
  <si>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</si>
  <si>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</si>
  <si>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</si>
  <si>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</si>
  <si>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</si>
  <si>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</si>
  <si>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</si>
  <si>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</si>
  <si>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</si>
  <si>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</si>
  <si>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</si>
  <si>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</si>
  <si>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</si>
  <si>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</si>
  <si>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</si>
  <si>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</si>
  <si>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</si>
  <si>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</si>
  <si>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</si>
  <si>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</si>
  <si>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</si>
  <si>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</si>
  <si>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</si>
  <si>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</si>
  <si>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</si>
  <si>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</si>
  <si>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</si>
  <si>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</si>
  <si>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</si>
  <si>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</si>
  <si>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</si>
  <si>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</si>
  <si>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</si>
  <si>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</si>
  <si>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</si>
  <si>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</si>
  <si>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</si>
  <si>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</si>
  <si>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</si>
  <si>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</si>
  <si>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</si>
  <si>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</si>
  <si>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</si>
  <si>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</si>
  <si>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</si>
  <si>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</si>
  <si>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sz val="11"/>
        <color theme="1"/>
        <rFont val="Calibri"/>
        <family val="2"/>
        <charset val="204"/>
        <scheme val="minor"/>
      </rPr>
      <t>1</t>
    </r>
    <r>
      <rPr>
        <sz val="11"/>
        <color theme="1"/>
        <rFont val="Calibri"/>
        <family val="2"/>
        <charset val="204"/>
        <scheme val="minor"/>
      </rPr>
      <t xml:space="preserve"> Информация размещается при раскрытии информации по каждой из форм.</t>
    </r>
  </si>
  <si>
    <r>
      <rPr>
        <sz val="11"/>
        <color theme="1"/>
        <rFont val="Calibri"/>
        <family val="2"/>
        <charset val="204"/>
        <scheme val="minor"/>
      </rPr>
      <t>2</t>
    </r>
    <r>
      <rPr>
        <sz val="11"/>
        <color theme="1"/>
        <rFont val="Calibri"/>
        <family val="2"/>
        <charset val="204"/>
        <scheme val="minor"/>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</si>
  <si>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</si>
  <si>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</si>
  <si>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</si>
  <si>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</si>
  <si>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</si>
  <si>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</si>
  <si>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</si>
  <si>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</si>
  <si>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</si>
  <si>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</si>
  <si>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</si>
  <si>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</si>
  <si>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</si>
  <si>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</si>
  <si>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</si>
  <si>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</si>
  <si>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</si>
  <si>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</si>
  <si>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</si>
  <si>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</si>
  <si>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</si>
  <si>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</si>
  <si>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</si>
  <si>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</si>
  <si>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</si>
  <si>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</si>
  <si>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</si>
  <si>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</si>
  <si>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</si>
  <si>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</si>
  <si>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</si>
  <si>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</si>
  <si>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</si>
  <si>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</si>
  <si>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</si>
  <si>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</si>
  <si>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sz val="11"/>
        <color theme="1"/>
        <rFont val="Calibri"/>
        <family val="2"/>
        <charset val="204"/>
        <scheme val="minor"/>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</si>
  <si>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</si>
  <si>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</si>
  <si>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</si>
  <si>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</si>
  <si>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</si>
  <si>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</si>
  <si>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</si>
  <si>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</si>
  <si>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</si>
  <si>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</si>
  <si>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</si>
  <si>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</si>
  <si>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</si>
  <si>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</si>
  <si>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</si>
  <si>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</si>
  <si>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</si>
  <si>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</si>
  <si>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</si>
  <si>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</si>
  <si>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</si>
  <si>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</si>
  <si>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</si>
  <si>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</si>
  <si>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</si>
  <si>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sz val="11"/>
        <color theme="1"/>
        <rFont val="Calibri"/>
        <family val="2"/>
        <charset val="204"/>
        <scheme val="minor"/>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</si>
  <si>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</si>
  <si>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</si>
  <si>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</si>
  <si>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</si>
  <si>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</si>
  <si>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</si>
  <si>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</si>
  <si>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</si>
  <si>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sz val="11"/>
        <color theme="1"/>
        <rFont val="Calibri"/>
        <family val="2"/>
        <charset val="204"/>
        <scheme val="minor"/>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</si>
  <si>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</si>
  <si>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</si>
  <si>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</si>
  <si>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</si>
  <si>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</si>
  <si>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</si>
  <si>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</si>
  <si>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sz val="11"/>
        <color theme="1"/>
        <rFont val="Calibri"/>
        <family val="2"/>
        <charset val="204"/>
        <scheme val="minor"/>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</si>
  <si>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</si>
  <si>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</si>
  <si>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</si>
  <si>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</si>
  <si>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</si>
  <si>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</si>
  <si>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</si>
  <si>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</si>
  <si>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</si>
  <si>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</si>
  <si>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</si>
  <si>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sz val="11"/>
        <color theme="1"/>
        <rFont val="Calibri"/>
        <family val="2"/>
        <charset val="204"/>
        <scheme val="minor"/>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</si>
  <si>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</si>
  <si>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</si>
  <si>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</si>
  <si>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</si>
  <si>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</si>
  <si>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</si>
  <si>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</si>
  <si>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</si>
  <si>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</si>
  <si>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sz val="11"/>
        <color theme="1"/>
        <rFont val="Calibri"/>
        <family val="2"/>
        <charset val="204"/>
        <scheme val="minor"/>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</si>
  <si>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</si>
  <si>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</si>
  <si>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</si>
  <si>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</si>
  <si>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</si>
  <si>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</si>
  <si>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</si>
  <si>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</si>
  <si>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</si>
  <si>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</si>
  <si>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</si>
  <si>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</si>
  <si>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</si>
  <si>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</si>
  <si>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</si>
  <si>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</si>
  <si>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</si>
  <si>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</si>
  <si>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</si>
  <si>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</si>
  <si>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</si>
  <si>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</si>
  <si>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sz val="11"/>
        <color theme="1"/>
        <rFont val="Calibri"/>
        <family val="2"/>
        <charset val="204"/>
        <scheme val="minor"/>
      </rPr>
      <t>с (!)</t>
    </r>
    <r>
      <rPr>
        <sz val="11"/>
        <color theme="1"/>
        <rFont val="Calibri"/>
        <family val="2"/>
        <charset val="204"/>
        <scheme val="minor"/>
      </rPr>
      <t xml:space="preserve"> разбивкой по поставщикам</t>
    </r>
  </si>
  <si>
    <r>
      <t xml:space="preserve">Тариф на горячую воду предлагается </t>
    </r>
    <r>
      <rPr>
        <sz val="11"/>
        <color theme="1"/>
        <rFont val="Calibri"/>
        <family val="2"/>
        <charset val="204"/>
        <scheme val="minor"/>
      </rPr>
      <t>без (!)</t>
    </r>
    <r>
      <rPr>
        <sz val="11"/>
        <color theme="1"/>
        <rFont val="Calibri"/>
        <family val="2"/>
        <charset val="204"/>
        <scheme val="minor"/>
      </rPr>
      <t xml:space="preserve"> разбивки на компоненты</t>
    </r>
  </si>
  <si>
    <t>NDS</t>
  </si>
  <si>
    <t>woNDS</t>
  </si>
  <si>
    <t>Тип теплоснабжающей организации</t>
  </si>
  <si>
    <r>
      <rPr>
        <sz val="11"/>
        <color theme="1"/>
        <rFont val="Calibri"/>
        <family val="2"/>
        <charset val="204"/>
        <scheme val="minor"/>
      </rPr>
      <t>Тип организации</t>
    </r>
    <r>
      <rPr>
        <sz val="11"/>
        <color theme="1"/>
        <rFont val="Calibri"/>
        <family val="2"/>
        <charset val="204"/>
        <scheme val="minor"/>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</si>
  <si>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</si>
  <si>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</si>
  <si>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</si>
  <si>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</si>
  <si>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</si>
  <si>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sz val="11"/>
        <color theme="1"/>
        <rFont val="Calibri"/>
        <family val="2"/>
        <charset val="204"/>
        <scheme val="minor"/>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</si>
  <si>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</si>
  <si>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</si>
  <si>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</si>
  <si>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</si>
  <si>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</si>
  <si>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</si>
  <si>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</si>
  <si>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</si>
  <si>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</si>
  <si>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</si>
  <si>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</si>
  <si>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</si>
  <si>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</si>
  <si>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</si>
  <si>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</si>
  <si>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</si>
  <si>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</si>
  <si>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</si>
  <si>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</si>
  <si>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</si>
  <si>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</si>
  <si>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</si>
  <si>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</si>
  <si>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</si>
  <si>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</si>
  <si>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</si>
  <si>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</si>
  <si>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</si>
  <si>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</si>
  <si>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</si>
  <si>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</si>
  <si>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</si>
  <si>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</si>
  <si>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</si>
  <si>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</si>
  <si>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</si>
  <si>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</si>
  <si>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</si>
  <si>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</si>
  <si>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</si>
  <si>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</si>
  <si>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</si>
  <si>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</si>
  <si>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</si>
  <si>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</si>
  <si>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30.11.2022</t>
  </si>
  <si>
    <t>Бокситогорский муниципальный район</t>
  </si>
  <si>
    <t>Бокситогорское</t>
  </si>
  <si>
    <t>Большедворское</t>
  </si>
  <si>
    <t>Борское</t>
  </si>
  <si>
    <t>Ефимовское</t>
  </si>
  <si>
    <t>Климовское</t>
  </si>
  <si>
    <t>Лидское</t>
  </si>
  <si>
    <t>Пикалевское</t>
  </si>
  <si>
    <t>Радогощинское</t>
  </si>
  <si>
    <t>Самойловское</t>
  </si>
  <si>
    <t>Волосовский муниципальный район</t>
  </si>
  <si>
    <t>Бегуницкое</t>
  </si>
  <si>
    <t>Беседское</t>
  </si>
  <si>
    <t>Большеврудское</t>
  </si>
  <si>
    <t>Волосовское</t>
  </si>
  <si>
    <t>Губаницкое</t>
  </si>
  <si>
    <t>Зимитицкое</t>
  </si>
  <si>
    <t>Изварское</t>
  </si>
  <si>
    <t>Калитинское</t>
  </si>
  <si>
    <t>Каложицкое</t>
  </si>
  <si>
    <t>Кикеринское</t>
  </si>
  <si>
    <t>Клопицкое</t>
  </si>
  <si>
    <t>Курское</t>
  </si>
  <si>
    <t>Рабитицское</t>
  </si>
  <si>
    <t>Сабское</t>
  </si>
  <si>
    <t>Сельцовское</t>
  </si>
  <si>
    <t>Терпилицкое</t>
  </si>
  <si>
    <t>Волховский муниципальный район</t>
  </si>
  <si>
    <t>Бережковское</t>
  </si>
  <si>
    <t>Волховское</t>
  </si>
  <si>
    <t>Вындиноостровское</t>
  </si>
  <si>
    <t>Иссадское</t>
  </si>
  <si>
    <t>Кисельнинское</t>
  </si>
  <si>
    <t>Колчановское</t>
  </si>
  <si>
    <t>Новоладожское</t>
  </si>
  <si>
    <t>Пашское</t>
  </si>
  <si>
    <t>Потанинское</t>
  </si>
  <si>
    <t>Свирицкое</t>
  </si>
  <si>
    <t>Селивановское</t>
  </si>
  <si>
    <t>Староладожское</t>
  </si>
  <si>
    <t>Сясьстройское</t>
  </si>
  <si>
    <t>Усадищенское</t>
  </si>
  <si>
    <t>Хваловское</t>
  </si>
  <si>
    <t>Всеволожский муниципальный район</t>
  </si>
  <si>
    <t>Агалатовское</t>
  </si>
  <si>
    <t>Бугровское</t>
  </si>
  <si>
    <t>Всеволожское</t>
  </si>
  <si>
    <t>Дубровское</t>
  </si>
  <si>
    <t>Заневское</t>
  </si>
  <si>
    <t>Колтушское</t>
  </si>
  <si>
    <t>Кузьмоловское</t>
  </si>
  <si>
    <t>Куйвозовское</t>
  </si>
  <si>
    <t>Лесколовское</t>
  </si>
  <si>
    <t>Морозовское</t>
  </si>
  <si>
    <t>Муринское</t>
  </si>
  <si>
    <t>Новодевяткинское</t>
  </si>
  <si>
    <t>Рахьинское</t>
  </si>
  <si>
    <t>Романовское</t>
  </si>
  <si>
    <t>Свердловское</t>
  </si>
  <si>
    <t>Сертоловское</t>
  </si>
  <si>
    <t>Токсовское</t>
  </si>
  <si>
    <t>Щегловское</t>
  </si>
  <si>
    <t>Юкковское</t>
  </si>
  <si>
    <t>Выборгский муниципальный район</t>
  </si>
  <si>
    <t>Выборгское</t>
  </si>
  <si>
    <t>Высоцкое</t>
  </si>
  <si>
    <t>Гончаровское</t>
  </si>
  <si>
    <t>Каменногорское</t>
  </si>
  <si>
    <t>Красносельское</t>
  </si>
  <si>
    <t>Первомайское</t>
  </si>
  <si>
    <t>Полянское</t>
  </si>
  <si>
    <t>Приморское</t>
  </si>
  <si>
    <t>Рощинское</t>
  </si>
  <si>
    <t>Светогорское</t>
  </si>
  <si>
    <t>Селезневское</t>
  </si>
  <si>
    <t>Советское</t>
  </si>
  <si>
    <t>Гатчинский муниципальный район</t>
  </si>
  <si>
    <t>Большеколпанское</t>
  </si>
  <si>
    <t>Веревское</t>
  </si>
  <si>
    <t>Войсковицкое</t>
  </si>
  <si>
    <t>Вырицкое</t>
  </si>
  <si>
    <t>Гатчинское</t>
  </si>
  <si>
    <t>Дружногорское</t>
  </si>
  <si>
    <t>Елизаветинское</t>
  </si>
  <si>
    <t>Кобринское</t>
  </si>
  <si>
    <t>Коммунарское</t>
  </si>
  <si>
    <t>Новосветское</t>
  </si>
  <si>
    <t>Пудомягское</t>
  </si>
  <si>
    <t>Пудостьское</t>
  </si>
  <si>
    <t>Рождественское</t>
  </si>
  <si>
    <t>Сиверское</t>
  </si>
  <si>
    <t>Сусанинское</t>
  </si>
  <si>
    <t>Сяськелевское</t>
  </si>
  <si>
    <t>Тайцкое</t>
  </si>
  <si>
    <t>Кингисеппский муниципальный район</t>
  </si>
  <si>
    <t>Большелуцкое</t>
  </si>
  <si>
    <t>Вистинское</t>
  </si>
  <si>
    <t>Ивангородское</t>
  </si>
  <si>
    <t>Кингисеппское</t>
  </si>
  <si>
    <t>Котельское</t>
  </si>
  <si>
    <t>Куземкинское</t>
  </si>
  <si>
    <t>Нежновское</t>
  </si>
  <si>
    <t>Опольевское</t>
  </si>
  <si>
    <t>Пустомержское</t>
  </si>
  <si>
    <t>Усть-Лужское</t>
  </si>
  <si>
    <t>Фалилеевское</t>
  </si>
  <si>
    <t>Киришский муниципальный район</t>
  </si>
  <si>
    <t>Будогощское</t>
  </si>
  <si>
    <t>Глажевское</t>
  </si>
  <si>
    <t>Киришское</t>
  </si>
  <si>
    <t>Кусинское</t>
  </si>
  <si>
    <t>Пчевжинское</t>
  </si>
  <si>
    <t>Пчевское</t>
  </si>
  <si>
    <t>Кировский муниципальный район</t>
  </si>
  <si>
    <t>Кировское</t>
  </si>
  <si>
    <t>Мгинское</t>
  </si>
  <si>
    <t>Назиевское</t>
  </si>
  <si>
    <t>Отрадненское</t>
  </si>
  <si>
    <t>Павловское</t>
  </si>
  <si>
    <t>Приладожское</t>
  </si>
  <si>
    <t>Путиловское</t>
  </si>
  <si>
    <t>Синявинское</t>
  </si>
  <si>
    <t>Суховское</t>
  </si>
  <si>
    <t>Шлиссельбургское</t>
  </si>
  <si>
    <t>Шумское</t>
  </si>
  <si>
    <t>Лодейнопольский муниципальный район</t>
  </si>
  <si>
    <t>Алеховщинское</t>
  </si>
  <si>
    <t>Доможировское</t>
  </si>
  <si>
    <t>Лодейнопольское</t>
  </si>
  <si>
    <t>Свирьстройское</t>
  </si>
  <si>
    <t>Янегское</t>
  </si>
  <si>
    <t>Ломоносовский муниципальный район</t>
  </si>
  <si>
    <t>Аннинское</t>
  </si>
  <si>
    <t>Большеижорское</t>
  </si>
  <si>
    <t>Виллозское</t>
  </si>
  <si>
    <t>Горбунковское</t>
  </si>
  <si>
    <t>Гостилицкое</t>
  </si>
  <si>
    <t>Кипенское</t>
  </si>
  <si>
    <t>Копорское</t>
  </si>
  <si>
    <t>Лаголовское</t>
  </si>
  <si>
    <t>Лебяженское</t>
  </si>
  <si>
    <t>Лопухинское</t>
  </si>
  <si>
    <t>Низинское</t>
  </si>
  <si>
    <t>Оржицкое</t>
  </si>
  <si>
    <t>Пениковское</t>
  </si>
  <si>
    <t>Ропшинское</t>
  </si>
  <si>
    <t>Русско-Высоцкое</t>
  </si>
  <si>
    <t>Лужский муниципальный район</t>
  </si>
  <si>
    <t>Володарское</t>
  </si>
  <si>
    <t>Волошовское</t>
  </si>
  <si>
    <t>Дзержинское</t>
  </si>
  <si>
    <t>Заклинское</t>
  </si>
  <si>
    <t>Лужское</t>
  </si>
  <si>
    <t>Мшинское</t>
  </si>
  <si>
    <t>Оредежское</t>
  </si>
  <si>
    <t>Осьминское</t>
  </si>
  <si>
    <t>Ретюнское</t>
  </si>
  <si>
    <t>Серебрянское</t>
  </si>
  <si>
    <t>Скребловское</t>
  </si>
  <si>
    <t>Тесовское</t>
  </si>
  <si>
    <t>Толмачевское</t>
  </si>
  <si>
    <t>Торковичское</t>
  </si>
  <si>
    <t>Ям-Тесовское</t>
  </si>
  <si>
    <t>Подпорожский муниципальный район</t>
  </si>
  <si>
    <t>Важинское</t>
  </si>
  <si>
    <t>Винницкое</t>
  </si>
  <si>
    <t>Вознесенское</t>
  </si>
  <si>
    <t>Никольское</t>
  </si>
  <si>
    <t>Подпорожское</t>
  </si>
  <si>
    <t>Приозерский муниципальный район</t>
  </si>
  <si>
    <t>Громовское</t>
  </si>
  <si>
    <t>Запорожское</t>
  </si>
  <si>
    <t>Красноозерное</t>
  </si>
  <si>
    <t>Кузнечнинское</t>
  </si>
  <si>
    <t>Ларионовское</t>
  </si>
  <si>
    <t>Мельниковское</t>
  </si>
  <si>
    <t>Мичуринское</t>
  </si>
  <si>
    <t>Петровское</t>
  </si>
  <si>
    <t>Плодовское</t>
  </si>
  <si>
    <t>Приозерское</t>
  </si>
  <si>
    <t>Раздольевское</t>
  </si>
  <si>
    <t>Ромашкинское</t>
  </si>
  <si>
    <t>Севастьяновское</t>
  </si>
  <si>
    <t>Сосновское</t>
  </si>
  <si>
    <t>Сланцевский муниципальный район</t>
  </si>
  <si>
    <t>Выскатское</t>
  </si>
  <si>
    <t>Гостицкое</t>
  </si>
  <si>
    <t>Загривское</t>
  </si>
  <si>
    <t>Новосельское</t>
  </si>
  <si>
    <t>Сланцевское</t>
  </si>
  <si>
    <t>41642101</t>
  </si>
  <si>
    <t>Старопольское</t>
  </si>
  <si>
    <t>Черновское</t>
  </si>
  <si>
    <t>Сосновоборский городской округ</t>
  </si>
  <si>
    <t>Тихвинский муниципальный район</t>
  </si>
  <si>
    <t>Ганьковское</t>
  </si>
  <si>
    <t>Горское</t>
  </si>
  <si>
    <t>Коськовское</t>
  </si>
  <si>
    <t>Мелегежское</t>
  </si>
  <si>
    <t>Пашозерское</t>
  </si>
  <si>
    <t>Тихвинское</t>
  </si>
  <si>
    <t>Цвылевское</t>
  </si>
  <si>
    <t>Шугозерское</t>
  </si>
  <si>
    <t>Тосненский муниципальный район</t>
  </si>
  <si>
    <t>Красноборское</t>
  </si>
  <si>
    <t>Лисинское</t>
  </si>
  <si>
    <t>Любанское</t>
  </si>
  <si>
    <t>Нурминское</t>
  </si>
  <si>
    <t>Рябовское</t>
  </si>
  <si>
    <t>Тельмановское</t>
  </si>
  <si>
    <t>Тосненское</t>
  </si>
  <si>
    <t>Трубникоборское</t>
  </si>
  <si>
    <t>Ульяновское</t>
  </si>
  <si>
    <t>Фёдоровское</t>
  </si>
  <si>
    <t>Форносовское</t>
  </si>
  <si>
    <t>Шапкинское</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</si>
  <si>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</si>
  <si>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</si>
  <si>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</si>
  <si>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</si>
  <si>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</si>
  <si>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</si>
  <si>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</si>
  <si>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</si>
  <si>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</si>
  <si>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</si>
  <si>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</si>
  <si>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</si>
  <si>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</si>
  <si>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</si>
  <si>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</si>
  <si>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01.12.2022</t>
  </si>
  <si>
    <t>31.12.2023</t>
  </si>
  <si>
    <t>REGION_ID</t>
  </si>
  <si>
    <t>REGION_NAME</t>
  </si>
  <si>
    <t>RST_ORG_ID</t>
  </si>
  <si>
    <t>ORG_NAME</t>
  </si>
  <si>
    <t>INN_NAME</t>
  </si>
  <si>
    <t>KPP_NAME</t>
  </si>
  <si>
    <t>ORG_START_DATE</t>
  </si>
  <si>
    <t>ORG_END_DATE</t>
  </si>
  <si>
    <t>2610</t>
  </si>
  <si>
    <t>26523762</t>
  </si>
  <si>
    <t>АО "Выборгтеплоэнерго"</t>
  </si>
  <si>
    <t>4704062064</t>
  </si>
  <si>
    <t>470401001</t>
  </si>
  <si>
    <t>09-06-2010 00:00:00</t>
  </si>
  <si>
    <t>26373306</t>
  </si>
  <si>
    <t>АО "ГАТЧИНСКИЙ ККЗ"</t>
  </si>
  <si>
    <t>4719000303</t>
  </si>
  <si>
    <t>470501001</t>
  </si>
  <si>
    <t>30335229</t>
  </si>
  <si>
    <t>АО "ГУ ЖКХ"</t>
  </si>
  <si>
    <t>5116000922</t>
  </si>
  <si>
    <t>770401001</t>
  </si>
  <si>
    <t>26373221</t>
  </si>
  <si>
    <t>АО "Газпром газораспределение Ленинградская область"</t>
  </si>
  <si>
    <t>4700000109</t>
  </si>
  <si>
    <t>472450001</t>
  </si>
  <si>
    <t>31208153</t>
  </si>
  <si>
    <t>АО "ИЭК"</t>
  </si>
  <si>
    <t>4725005187</t>
  </si>
  <si>
    <t>472501001</t>
  </si>
  <si>
    <t>28875608</t>
  </si>
  <si>
    <t>АО "КНАУФ ПЕТРОБОРД"</t>
  </si>
  <si>
    <t>4719011873</t>
  </si>
  <si>
    <t>26373248</t>
  </si>
  <si>
    <t>АО "Коммунальные системы Гатчинского района"</t>
  </si>
  <si>
    <t>4705039967</t>
  </si>
  <si>
    <t>26506539</t>
  </si>
  <si>
    <t>АО "Концерн Росэнергоатом" филиал "Ленинградская атомная станция"</t>
  </si>
  <si>
    <t>7721632827</t>
  </si>
  <si>
    <t>472643001</t>
  </si>
  <si>
    <t>26523683</t>
  </si>
  <si>
    <t>АО "ЛОТЭК"</t>
  </si>
  <si>
    <t>4716028445</t>
  </si>
  <si>
    <t>470701001</t>
  </si>
  <si>
    <t>28942511</t>
  </si>
  <si>
    <t>АО "НПО "Поиск"</t>
  </si>
  <si>
    <t>4703142849</t>
  </si>
  <si>
    <t>470301001</t>
  </si>
  <si>
    <t>26524292</t>
  </si>
  <si>
    <t>АО "Нева Энергия"</t>
  </si>
  <si>
    <t>7802312374</t>
  </si>
  <si>
    <t>471302001</t>
  </si>
  <si>
    <t>30384822</t>
  </si>
  <si>
    <t>АО "ПТС"</t>
  </si>
  <si>
    <t>4715030160</t>
  </si>
  <si>
    <t>471501001</t>
  </si>
  <si>
    <t>01-09-2015 00:00:00</t>
  </si>
  <si>
    <t>26524249</t>
  </si>
  <si>
    <t>АО "Павловский завод"</t>
  </si>
  <si>
    <t>4706002529</t>
  </si>
  <si>
    <t>470601001</t>
  </si>
  <si>
    <t>26373316</t>
  </si>
  <si>
    <t>АО "Промышленный комплекс "Энергия"</t>
  </si>
  <si>
    <t>4720011010</t>
  </si>
  <si>
    <t>26523673</t>
  </si>
  <si>
    <t>АО "РУСАЛ Бокситогорск"</t>
  </si>
  <si>
    <t>4701000013</t>
  </si>
  <si>
    <t>27250262</t>
  </si>
  <si>
    <t>АО "РЭУ"</t>
  </si>
  <si>
    <t>7714783092</t>
  </si>
  <si>
    <t>602743002</t>
  </si>
  <si>
    <t>31-08-2010 00:00:00</t>
  </si>
  <si>
    <t>26828034</t>
  </si>
  <si>
    <t>АО "РЭУ" филиал "Санкт-Петербургский"</t>
  </si>
  <si>
    <t>783943001</t>
  </si>
  <si>
    <t>26319703</t>
  </si>
  <si>
    <t>АО "СЗИПК"</t>
  </si>
  <si>
    <t>7819020549</t>
  </si>
  <si>
    <t>09-04-1999 00:00:00</t>
  </si>
  <si>
    <t>26561712</t>
  </si>
  <si>
    <t>АО "Северное"</t>
  </si>
  <si>
    <t>7814054375</t>
  </si>
  <si>
    <t>781401001</t>
  </si>
  <si>
    <t>26524308</t>
  </si>
  <si>
    <t>АО "Тепловые сети"</t>
  </si>
  <si>
    <t>4716024190</t>
  </si>
  <si>
    <t>471601001</t>
  </si>
  <si>
    <t>26640411</t>
  </si>
  <si>
    <t>АО "Тепловые сети" филиал "Волосовские коммунальные системы"</t>
  </si>
  <si>
    <t>470543002</t>
  </si>
  <si>
    <t>26555650</t>
  </si>
  <si>
    <t>АО "Теплосеть Санкт-Петербурга"</t>
  </si>
  <si>
    <t>7810577007</t>
  </si>
  <si>
    <t>781001001</t>
  </si>
  <si>
    <t>28261957</t>
  </si>
  <si>
    <t>АО "Усть-Лужский Контейнерный Терминал"</t>
  </si>
  <si>
    <t>4707013562</t>
  </si>
  <si>
    <t>470707001</t>
  </si>
  <si>
    <t>26-08-2013 00:00:00</t>
  </si>
  <si>
    <t>30427522</t>
  </si>
  <si>
    <t>АО ГУ ЖКХ ОП "Санкт-Петербургское"</t>
  </si>
  <si>
    <t>784245001</t>
  </si>
  <si>
    <t>12-10-2015 00:00:00</t>
  </si>
  <si>
    <t>28967688</t>
  </si>
  <si>
    <t>Банк России (Оздоровительное объединение "Зеленый бор" Центрального банка Российской Федерации)</t>
  </si>
  <si>
    <t>7702235133</t>
  </si>
  <si>
    <t>471045002</t>
  </si>
  <si>
    <t>29-04-2015 00:00:00</t>
  </si>
  <si>
    <t>26373297</t>
  </si>
  <si>
    <t>ГБПОУ ЛО "Лисинский лесной колледж"</t>
  </si>
  <si>
    <t>4716001436</t>
  </si>
  <si>
    <t>28949934</t>
  </si>
  <si>
    <t>ГКУ ЛО"ОБЪЕКТ № 58 ПРАВИТЕЛЬСТВА ЛЕНИНГРАДСКОЙ ОБЛАСТИ"</t>
  </si>
  <si>
    <t>4716038771</t>
  </si>
  <si>
    <t>30794671</t>
  </si>
  <si>
    <t>ГКУЗ ЛО "ДПБ"</t>
  </si>
  <si>
    <t>4719005020</t>
  </si>
  <si>
    <t>23-05-2016 00:00:00</t>
  </si>
  <si>
    <t>31233373</t>
  </si>
  <si>
    <t>ГП "Волосовское ДРСУ"</t>
  </si>
  <si>
    <t>4717000650</t>
  </si>
  <si>
    <t>26373265</t>
  </si>
  <si>
    <t>ГП "Лодейнопольское ДРСУ"</t>
  </si>
  <si>
    <t>4709001851</t>
  </si>
  <si>
    <t>471101001</t>
  </si>
  <si>
    <t>31370428</t>
  </si>
  <si>
    <t>ГП "Пригородное ДРСУ № 1"</t>
  </si>
  <si>
    <t>4703003394</t>
  </si>
  <si>
    <t>26422494</t>
  </si>
  <si>
    <t>ГУП "Водоканал Санкт-Петербурга"</t>
  </si>
  <si>
    <t>7830000426</t>
  </si>
  <si>
    <t>784201001</t>
  </si>
  <si>
    <t>26361126</t>
  </si>
  <si>
    <t>ГУП "ТЭК СПб"</t>
  </si>
  <si>
    <t>7830001028</t>
  </si>
  <si>
    <t>783450001</t>
  </si>
  <si>
    <t>26373225</t>
  </si>
  <si>
    <t>ЗАО "Агрофирма  "Выборжец"</t>
  </si>
  <si>
    <t>4703006839</t>
  </si>
  <si>
    <t>26373235</t>
  </si>
  <si>
    <t>ЗАО "Каменногорское карьероуправление"</t>
  </si>
  <si>
    <t>4704002227</t>
  </si>
  <si>
    <t>26373268</t>
  </si>
  <si>
    <t>ЗАО "Сосновоагропромтехника"</t>
  </si>
  <si>
    <t>4712002559</t>
  </si>
  <si>
    <t>471201001</t>
  </si>
  <si>
    <t>27331943</t>
  </si>
  <si>
    <t>ИП Бушин И.В.</t>
  </si>
  <si>
    <t>780520554728</t>
  </si>
  <si>
    <t>отсутствует</t>
  </si>
  <si>
    <t>26523738</t>
  </si>
  <si>
    <t>ИФ РАН</t>
  </si>
  <si>
    <t>7801022898</t>
  </si>
  <si>
    <t>780101001</t>
  </si>
  <si>
    <t>27851016</t>
  </si>
  <si>
    <t>ЛОГП "Гатчинское дорожное ремонтно-строительное управление"</t>
  </si>
  <si>
    <t>4719002004</t>
  </si>
  <si>
    <t>471090100</t>
  </si>
  <si>
    <t>31343563</t>
  </si>
  <si>
    <t>МБУ "ЦБС"</t>
  </si>
  <si>
    <t>4703145254</t>
  </si>
  <si>
    <t>26561751</t>
  </si>
  <si>
    <t>МП "Агалатово-Сервис"</t>
  </si>
  <si>
    <t>4703087267</t>
  </si>
  <si>
    <t>26561667</t>
  </si>
  <si>
    <t>МП "Жилищное хозяйство"</t>
  </si>
  <si>
    <t>4708001129</t>
  </si>
  <si>
    <t>472701001</t>
  </si>
  <si>
    <t>26640400</t>
  </si>
  <si>
    <t>МП "Северное ремонтно-эксплуатационное предприятие"</t>
  </si>
  <si>
    <t>4703064012</t>
  </si>
  <si>
    <t>26638805</t>
  </si>
  <si>
    <t>МП "ТЭКК"</t>
  </si>
  <si>
    <t>4703117909</t>
  </si>
  <si>
    <t>25-10-2013 00:00:00</t>
  </si>
  <si>
    <t>31529386</t>
  </si>
  <si>
    <t>МП "ТеплоГарант" МО Кузнечнинское ГП</t>
  </si>
  <si>
    <t>4704109925</t>
  </si>
  <si>
    <t>28813153</t>
  </si>
  <si>
    <t>МП "ТеплоРесурс" МО Кузнечнинское ГП</t>
  </si>
  <si>
    <t>4712025919</t>
  </si>
  <si>
    <t>16-09-2014 00:00:00</t>
  </si>
  <si>
    <t>28504079</t>
  </si>
  <si>
    <t>МП МО город Коммунар "ЖКС"</t>
  </si>
  <si>
    <t>4705062476</t>
  </si>
  <si>
    <t>30-04-2013 00:00:00</t>
  </si>
  <si>
    <t>28284366</t>
  </si>
  <si>
    <t>МРФ "Северо-Запад" ПАО "Ростелеком"</t>
  </si>
  <si>
    <t>7707049388</t>
  </si>
  <si>
    <t>784243001</t>
  </si>
  <si>
    <t>27883622</t>
  </si>
  <si>
    <t>МУКП "Свердловские коммунальные системы"</t>
  </si>
  <si>
    <t>4703128682</t>
  </si>
  <si>
    <t>31210480</t>
  </si>
  <si>
    <t>МУП "АУРП"</t>
  </si>
  <si>
    <t>4712128960</t>
  </si>
  <si>
    <t>26638809</t>
  </si>
  <si>
    <t>МУП "Бугровские тепловые сети"</t>
  </si>
  <si>
    <t>4703103575</t>
  </si>
  <si>
    <t>31514734</t>
  </si>
  <si>
    <t>МУП "ВТ сети"</t>
  </si>
  <si>
    <t>4703145938</t>
  </si>
  <si>
    <t>31209792</t>
  </si>
  <si>
    <t>МУП "Ефимовские тепловые сети"</t>
  </si>
  <si>
    <t>4715031357</t>
  </si>
  <si>
    <t>31211905</t>
  </si>
  <si>
    <t>МУП "Зеленый город"</t>
  </si>
  <si>
    <t>4716041358</t>
  </si>
  <si>
    <t>26373257</t>
  </si>
  <si>
    <t>МУП "НазияКомСервис"</t>
  </si>
  <si>
    <t>4706027280</t>
  </si>
  <si>
    <t>26373253</t>
  </si>
  <si>
    <t>МУП "ПриладожскЖКХ»</t>
  </si>
  <si>
    <t>4706005311</t>
  </si>
  <si>
    <t>26373254</t>
  </si>
  <si>
    <t>МУП "Путилово ЖКХ"</t>
  </si>
  <si>
    <t>4706025188</t>
  </si>
  <si>
    <t>26640632</t>
  </si>
  <si>
    <t>МУП "Романовские коммунальные системы"</t>
  </si>
  <si>
    <t>4703117955</t>
  </si>
  <si>
    <t>31430605</t>
  </si>
  <si>
    <t>МУП "Романовский водоканал"</t>
  </si>
  <si>
    <t>4703172650</t>
  </si>
  <si>
    <t>31513329</t>
  </si>
  <si>
    <t>МУП "СгК"</t>
  </si>
  <si>
    <t>4706026664</t>
  </si>
  <si>
    <t>27943060</t>
  </si>
  <si>
    <t>МУП "Северное Cияние"</t>
  </si>
  <si>
    <t>4706033397</t>
  </si>
  <si>
    <t>26524169</t>
  </si>
  <si>
    <t>МУП "Тепловые сети" г. Гатчина</t>
  </si>
  <si>
    <t>4705014698</t>
  </si>
  <si>
    <t>31347301</t>
  </si>
  <si>
    <t>МУП "Теплосеть Мельниково"</t>
  </si>
  <si>
    <t>4712029279</t>
  </si>
  <si>
    <t>31435482</t>
  </si>
  <si>
    <t>МУП «Мгинские тепловые сети»</t>
  </si>
  <si>
    <t>4706041648</t>
  </si>
  <si>
    <t>28001460</t>
  </si>
  <si>
    <t>МУП «Низино»</t>
  </si>
  <si>
    <t>4720031916</t>
  </si>
  <si>
    <t>25-12-2009 00:00:00</t>
  </si>
  <si>
    <t>31211235</t>
  </si>
  <si>
    <t>МУП «Теплосеть Сосново»</t>
  </si>
  <si>
    <t>4712028451</t>
  </si>
  <si>
    <t>26524179</t>
  </si>
  <si>
    <t>МУП ЖКХ "Сиверский"</t>
  </si>
  <si>
    <t>4705030450</t>
  </si>
  <si>
    <t>26768264</t>
  </si>
  <si>
    <t>МУП ПГП «КБ»</t>
  </si>
  <si>
    <t>4711006504</t>
  </si>
  <si>
    <t>26773425</t>
  </si>
  <si>
    <t>МУП УЖКХ МО ВИЛЛОЗСКОЕ СП</t>
  </si>
  <si>
    <t>4720024228</t>
  </si>
  <si>
    <t>26524175</t>
  </si>
  <si>
    <t>НИЦ «Курчатовский институт» - ПИЯФ</t>
  </si>
  <si>
    <t>4705001850</t>
  </si>
  <si>
    <t>28136066</t>
  </si>
  <si>
    <t>НЛРВПиС</t>
  </si>
  <si>
    <t>7812024833</t>
  </si>
  <si>
    <t>470602001</t>
  </si>
  <si>
    <t>25-03-2013 00:00:00</t>
  </si>
  <si>
    <t>26524163</t>
  </si>
  <si>
    <t>НПАО "Светогорский ЦБК"</t>
  </si>
  <si>
    <t>4704012472</t>
  </si>
  <si>
    <t>26639730</t>
  </si>
  <si>
    <t>ОАО "Всеволожские тепловые сети"</t>
  </si>
  <si>
    <t>4703096470</t>
  </si>
  <si>
    <t>26373240</t>
  </si>
  <si>
    <t>ОАО "Птицефабрика Ударник"</t>
  </si>
  <si>
    <t>4704083071</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</si>
  <si>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</si>
  <si>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</si>
  <si>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</si>
  <si>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</si>
  <si>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</si>
  <si>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26373304</t>
  </si>
  <si>
    <t>ОАО "Сясьский целлюлозно-бумажный комбинат"</t>
  </si>
  <si>
    <t>4718011856</t>
  </si>
  <si>
    <t>470201001</t>
  </si>
  <si>
    <t>26373290</t>
  </si>
  <si>
    <t>ОАО "УЖКХ" (Тихвинского района)</t>
  </si>
  <si>
    <t>4715014471</t>
  </si>
  <si>
    <t>26524171</t>
  </si>
  <si>
    <t>ОАО "Узор"</t>
  </si>
  <si>
    <t>4719002999</t>
  </si>
  <si>
    <t>28148752</t>
  </si>
  <si>
    <t>ООО "АКВАТЕРМ"</t>
  </si>
  <si>
    <t>4707032565</t>
  </si>
  <si>
    <t>31259501</t>
  </si>
  <si>
    <t>ООО "АСТРА"</t>
  </si>
  <si>
    <t>4707008146</t>
  </si>
  <si>
    <t>31564323</t>
  </si>
  <si>
    <t>ООО "АСТРАСТРОЙИНВЕСТ"</t>
  </si>
  <si>
    <t>7820075398</t>
  </si>
  <si>
    <t>782001001</t>
  </si>
  <si>
    <t>26640553</t>
  </si>
  <si>
    <t>ООО "Аква Норд-Вест"</t>
  </si>
  <si>
    <t>7801432887</t>
  </si>
  <si>
    <t>31206288</t>
  </si>
  <si>
    <t>ООО "Алгоритм Девелопмент"</t>
  </si>
  <si>
    <t>7842055902</t>
  </si>
  <si>
    <t>780201001</t>
  </si>
  <si>
    <t>30389240</t>
  </si>
  <si>
    <t>ООО "БАЗИС-ЭНЕРГО"</t>
  </si>
  <si>
    <t>7801474904</t>
  </si>
  <si>
    <t>12-11-2015 00:00:00</t>
  </si>
  <si>
    <t>28274744</t>
  </si>
  <si>
    <t>ООО "БИОТЕПЛОСНАБ"</t>
  </si>
  <si>
    <t>7811553714</t>
  </si>
  <si>
    <t>07-10-2013 00:00:00</t>
  </si>
  <si>
    <t>30847189</t>
  </si>
  <si>
    <t>ООО "Балтийский Дом"</t>
  </si>
  <si>
    <t>7802160435</t>
  </si>
  <si>
    <t>25-10-2016 00:00:00</t>
  </si>
  <si>
    <t>30850125</t>
  </si>
  <si>
    <t>ООО "Бис Мелиор Трейд"</t>
  </si>
  <si>
    <t>4703144194</t>
  </si>
  <si>
    <t>07-11-2016 00:00:00</t>
  </si>
  <si>
    <t>28545782</t>
  </si>
  <si>
    <t>ООО "ВОДОКАНАЛ"</t>
  </si>
  <si>
    <t>4703137398</t>
  </si>
  <si>
    <t>19-06-2014 00:00:00</t>
  </si>
  <si>
    <t>31603722</t>
  </si>
  <si>
    <t>ООО "ВТК"</t>
  </si>
  <si>
    <t>4706049848</t>
  </si>
  <si>
    <t>31440833</t>
  </si>
  <si>
    <t>ООО "ВодПрофСервис"</t>
  </si>
  <si>
    <t>7801359323</t>
  </si>
  <si>
    <t>26380445</t>
  </si>
  <si>
    <t>ООО "Водоканал"</t>
  </si>
  <si>
    <t>4711008759</t>
  </si>
  <si>
    <t>27677580</t>
  </si>
  <si>
    <t>ООО "Выборгская лесопромышленная корпорация"</t>
  </si>
  <si>
    <t>4704087728</t>
  </si>
  <si>
    <t>16-04-2012 00:00:00</t>
  </si>
  <si>
    <t>31603730</t>
  </si>
  <si>
    <t>ООО "ГАЗКОМПЛЕКТ"</t>
  </si>
  <si>
    <t>7802528743</t>
  </si>
  <si>
    <t>31210610</t>
  </si>
  <si>
    <t>ООО "ГЕФЕСТ"</t>
  </si>
  <si>
    <t>4705065149</t>
  </si>
  <si>
    <t>28048642</t>
  </si>
  <si>
    <t>ООО "ГРАНД"</t>
  </si>
  <si>
    <t>4714017430</t>
  </si>
  <si>
    <t>472601001</t>
  </si>
  <si>
    <t>27883546</t>
  </si>
  <si>
    <t>ООО "ГТМ - теплосервис"</t>
  </si>
  <si>
    <t>7810496527</t>
  </si>
  <si>
    <t>780501001</t>
  </si>
  <si>
    <t>31313543</t>
  </si>
  <si>
    <t>ООО "Газпром теплоэнерго Северо-Запад"</t>
  </si>
  <si>
    <t>7839108015</t>
  </si>
  <si>
    <t>783901001</t>
  </si>
  <si>
    <t>29649769</t>
  </si>
  <si>
    <t>ООО "Дубровская ТЭЦ"</t>
  </si>
  <si>
    <t>4706036863</t>
  </si>
  <si>
    <t>31514729</t>
  </si>
  <si>
    <t>ООО "ЖЭУ-27"</t>
  </si>
  <si>
    <t>4715029799</t>
  </si>
  <si>
    <t>30906125</t>
  </si>
  <si>
    <t>ООО "ЖилКомТеплоЭнерго"</t>
  </si>
  <si>
    <t>4712023541</t>
  </si>
  <si>
    <t>28932418</t>
  </si>
  <si>
    <t>ООО "Жилсервис"</t>
  </si>
  <si>
    <t>7843305143</t>
  </si>
  <si>
    <t>23-12-2014 00:00:00</t>
  </si>
  <si>
    <t>31448412</t>
  </si>
  <si>
    <t>ООО "КЭК"</t>
  </si>
  <si>
    <t>4703176164</t>
  </si>
  <si>
    <t>30989185</t>
  </si>
  <si>
    <t>ООО "Колтушские тепловые сети"</t>
  </si>
  <si>
    <t>4703150102</t>
  </si>
  <si>
    <t>26524185</t>
  </si>
  <si>
    <t>ООО "Коммун Энерго"</t>
  </si>
  <si>
    <t>4707021122</t>
  </si>
  <si>
    <t>30795556</t>
  </si>
  <si>
    <t>ООО "ЛЕНТЕПЛО"</t>
  </si>
  <si>
    <t>7802566770</t>
  </si>
  <si>
    <t>10-12-2018 00:00:00</t>
  </si>
  <si>
    <t>31517680</t>
  </si>
  <si>
    <t>ООО "ЛСР.Энерго"</t>
  </si>
  <si>
    <t>4706041951</t>
  </si>
  <si>
    <t>28795099</t>
  </si>
  <si>
    <t>ООО "Ландшафт ЭКО"</t>
  </si>
  <si>
    <t>4712023196</t>
  </si>
  <si>
    <t>28016967</t>
  </si>
  <si>
    <t>ООО "Лемэк"</t>
  </si>
  <si>
    <t>7801213324</t>
  </si>
  <si>
    <t>07-03-2012 00:00:00</t>
  </si>
  <si>
    <t>28048616</t>
  </si>
  <si>
    <t>ООО "Леноблтеплоснаб"</t>
  </si>
  <si>
    <t>7811527520</t>
  </si>
  <si>
    <t>781101001</t>
  </si>
  <si>
    <t>31210711</t>
  </si>
  <si>
    <t>ООО "Ленстрой"</t>
  </si>
  <si>
    <t>7806340848</t>
  </si>
  <si>
    <t>780601001</t>
  </si>
  <si>
    <t>27850826</t>
  </si>
  <si>
    <t>ООО "Лужское тепло"</t>
  </si>
  <si>
    <t>4710032029</t>
  </si>
  <si>
    <t>471001001</t>
  </si>
  <si>
    <t>30-07-2012 00:00:00</t>
  </si>
  <si>
    <t>31443494</t>
  </si>
  <si>
    <t>ООО "МК Свердлова"</t>
  </si>
  <si>
    <t>4703177070</t>
  </si>
  <si>
    <t>28155588</t>
  </si>
  <si>
    <t>ООО "Мир Техники"</t>
  </si>
  <si>
    <t>7810034240</t>
  </si>
  <si>
    <t>18-06-2013 00:00:00</t>
  </si>
  <si>
    <t>31343593</t>
  </si>
  <si>
    <t>ООО "НИЛА"</t>
  </si>
  <si>
    <t>4711004602</t>
  </si>
  <si>
    <t>28545761</t>
  </si>
  <si>
    <t>ООО "НТЦ "Энергия"</t>
  </si>
  <si>
    <t>4705052118</t>
  </si>
  <si>
    <t>24-06-2015 00:00:00</t>
  </si>
  <si>
    <t>28968332</t>
  </si>
  <si>
    <t>ООО "Новая Водная Ассоциация"</t>
  </si>
  <si>
    <t>7801426040</t>
  </si>
  <si>
    <t>18-05-2015 00:00:00</t>
  </si>
  <si>
    <t>28829716</t>
  </si>
  <si>
    <t>ООО "ОблСервис"</t>
  </si>
  <si>
    <t>4712024087</t>
  </si>
  <si>
    <t>26375635</t>
  </si>
  <si>
    <t>ООО "Ольшаники"</t>
  </si>
  <si>
    <t>7801079076</t>
  </si>
  <si>
    <t>28829326</t>
  </si>
  <si>
    <t>ООО "ПАРИТЕТЪ"</t>
  </si>
  <si>
    <t>4712026119</t>
  </si>
  <si>
    <t>26523713</t>
  </si>
  <si>
    <t>ООО "ПГЛЗ"</t>
  </si>
  <si>
    <t>4715030610</t>
  </si>
  <si>
    <t>31383686</t>
  </si>
  <si>
    <t>ООО "ПО ЖКХ"</t>
  </si>
  <si>
    <t>4706040316</t>
  </si>
  <si>
    <t>28940429</t>
  </si>
  <si>
    <t>ООО "ПРОМ ИМПУЛЬС"</t>
  </si>
  <si>
    <t>7806520632</t>
  </si>
  <si>
    <t>27920896</t>
  </si>
  <si>
    <t>ООО "ПТЭСК"</t>
  </si>
  <si>
    <t>4706033100</t>
  </si>
  <si>
    <t>30344093</t>
  </si>
  <si>
    <t>ООО "Паритет"</t>
  </si>
  <si>
    <t>4712026060</t>
  </si>
  <si>
    <t>29-09-2015 00:00:00</t>
  </si>
  <si>
    <t>27266270</t>
  </si>
  <si>
    <t>ООО "Петербургтеплоэнерго"</t>
  </si>
  <si>
    <t>7838024362</t>
  </si>
  <si>
    <t>28489933</t>
  </si>
  <si>
    <t>ООО "Полар Инвест"</t>
  </si>
  <si>
    <t>7806104671</t>
  </si>
  <si>
    <t>03-03-2000 00:00:00</t>
  </si>
  <si>
    <t>28454795</t>
  </si>
  <si>
    <t>ООО "Приладожский Теплоснаб"</t>
  </si>
  <si>
    <t>4706035267</t>
  </si>
  <si>
    <t>24-12-2013 00:00:00</t>
  </si>
  <si>
    <t>26524253</t>
  </si>
  <si>
    <t>ООО "Промэнерго"</t>
  </si>
  <si>
    <t>4706016137</t>
  </si>
  <si>
    <t>31355448</t>
  </si>
  <si>
    <t>ООО "Ресурсосбережение"</t>
  </si>
  <si>
    <t>7810388779</t>
  </si>
  <si>
    <t>781601001</t>
  </si>
  <si>
    <t>26640635</t>
  </si>
  <si>
    <t>ООО "СМЭУ Заневка"</t>
  </si>
  <si>
    <t>4703116542</t>
  </si>
  <si>
    <t>30940618</t>
  </si>
  <si>
    <t>ООО "СТЭК"</t>
  </si>
  <si>
    <t>4703142768</t>
  </si>
  <si>
    <t>08-12-2014 00:00:00</t>
  </si>
  <si>
    <t>26799802</t>
  </si>
  <si>
    <t>ООО "Светогорское жилищно-коммунальное хозяйство"</t>
  </si>
  <si>
    <t>4704026517</t>
  </si>
  <si>
    <t>28951581</t>
  </si>
  <si>
    <t>ООО "Сланцы"</t>
  </si>
  <si>
    <t>0276144176</t>
  </si>
  <si>
    <t>01-04-2015 00:00:00</t>
  </si>
  <si>
    <t>31529079</t>
  </si>
  <si>
    <t>ООО "Современные технологии"</t>
  </si>
  <si>
    <t>7802681237</t>
  </si>
  <si>
    <t>31618767</t>
  </si>
  <si>
    <t>ООО "ТЕПЛОСЕРВИС"</t>
  </si>
  <si>
    <t>4703161175</t>
  </si>
  <si>
    <t>28511826</t>
  </si>
  <si>
    <t>ООО "ТЕПЛОЭНЕРГО"</t>
  </si>
  <si>
    <t>7802853013</t>
  </si>
  <si>
    <t>31075334</t>
  </si>
  <si>
    <t>ООО "ТЕРМО-ЛАЙН"</t>
  </si>
  <si>
    <t>4704103465</t>
  </si>
  <si>
    <t>30363291</t>
  </si>
  <si>
    <t>ООО "ТК "Мурино"</t>
  </si>
  <si>
    <t>7813559373</t>
  </si>
  <si>
    <t>31499267</t>
  </si>
  <si>
    <t>ООО "ТСП"</t>
  </si>
  <si>
    <t>4726003658</t>
  </si>
  <si>
    <t>28136027</t>
  </si>
  <si>
    <t>ООО "Твердое топливо"</t>
  </si>
  <si>
    <t>7813422900</t>
  </si>
  <si>
    <t>781301001</t>
  </si>
  <si>
    <t>30370326</t>
  </si>
  <si>
    <t>ООО "Тепло Сервис"</t>
  </si>
  <si>
    <t>4703137736</t>
  </si>
  <si>
    <t>27-11-2015 00:00:00</t>
  </si>
  <si>
    <t>28272648</t>
  </si>
  <si>
    <t>ООО "Тепловые Системы"</t>
  </si>
  <si>
    <t>7810450755</t>
  </si>
  <si>
    <t>30-09-2013 00:00:00</t>
  </si>
  <si>
    <t>26467459</t>
  </si>
  <si>
    <t>ООО "Теплострой плюс"</t>
  </si>
  <si>
    <t>7842322869</t>
  </si>
  <si>
    <t>27061101</t>
  </si>
  <si>
    <t>ООО "Тихвин Дом"</t>
  </si>
  <si>
    <t>4715024568</t>
  </si>
  <si>
    <t>22-12-2010 00:00:00</t>
  </si>
  <si>
    <t>30917818</t>
  </si>
  <si>
    <t>ООО "Толмачевский завод ЖБ и МК"</t>
  </si>
  <si>
    <t>4710013019</t>
  </si>
  <si>
    <t>31354893</t>
  </si>
  <si>
    <t>ООО "УК "Алгоритм"</t>
  </si>
  <si>
    <t>7802655830</t>
  </si>
  <si>
    <t>28175609</t>
  </si>
  <si>
    <t>ООО "Управляющая компания"Коммунальные сети"</t>
  </si>
  <si>
    <t>4707026836</t>
  </si>
  <si>
    <t>05-07-2013 00:00:00</t>
  </si>
  <si>
    <t>26523754</t>
  </si>
  <si>
    <t>ООО "Флагман"</t>
  </si>
  <si>
    <t>7805222344</t>
  </si>
  <si>
    <t>30989338</t>
  </si>
  <si>
    <t>ООО "ЭКОТЕХНОЛОГИЯ"</t>
  </si>
  <si>
    <t>4712027955</t>
  </si>
  <si>
    <t>28490320</t>
  </si>
  <si>
    <t>ООО "ЭЛСО-ЭГМ"</t>
  </si>
  <si>
    <t>7813561990</t>
  </si>
  <si>
    <t>06-03-2014 00:00:00</t>
  </si>
  <si>
    <t>31529015</t>
  </si>
  <si>
    <t>ООО "ЭНЕРГОСЕТЬ"</t>
  </si>
  <si>
    <t>7806567729</t>
  </si>
  <si>
    <t>31342047</t>
  </si>
  <si>
    <t>ООО "ЭПС"</t>
  </si>
  <si>
    <t>7810757754</t>
  </si>
  <si>
    <t>26648562</t>
  </si>
  <si>
    <t>ООО "Энерго-Ресурс"</t>
  </si>
  <si>
    <t>4703108005</t>
  </si>
  <si>
    <t>31443489</t>
  </si>
  <si>
    <t>ООО "ЭнергоДевелопмент"</t>
  </si>
  <si>
    <t>7810770032</t>
  </si>
  <si>
    <t>28979613</t>
  </si>
  <si>
    <t>ООО "ЭнергоИнвест"</t>
  </si>
  <si>
    <t>7841378040</t>
  </si>
  <si>
    <t>27517472</t>
  </si>
  <si>
    <t>ООО "Энергогазмонтаж"</t>
  </si>
  <si>
    <t>7806119950</t>
  </si>
  <si>
    <t>31473900</t>
  </si>
  <si>
    <t>ООО "Юком"</t>
  </si>
  <si>
    <t>7806474947</t>
  </si>
  <si>
    <t>780401001</t>
  </si>
  <si>
    <t>31444444</t>
  </si>
  <si>
    <t>ООО «Интера»</t>
  </si>
  <si>
    <t>7805769183</t>
  </si>
  <si>
    <t>30870466</t>
  </si>
  <si>
    <t>ООО «Ленжилэксплуатация»</t>
  </si>
  <si>
    <t>7810764455</t>
  </si>
  <si>
    <t>21-10-2013 00:00:00</t>
  </si>
  <si>
    <t>31451157</t>
  </si>
  <si>
    <t>ООО «Новая Дубровка»</t>
  </si>
  <si>
    <t>4703101112</t>
  </si>
  <si>
    <t>27630757</t>
  </si>
  <si>
    <t>ООО «Промэнерго»</t>
  </si>
  <si>
    <t>7839320364</t>
  </si>
  <si>
    <t>31448416</t>
  </si>
  <si>
    <t>ООО «СЗТ»</t>
  </si>
  <si>
    <t>7816126120</t>
  </si>
  <si>
    <t>31561636</t>
  </si>
  <si>
    <t>ООО «СМЗ»</t>
  </si>
  <si>
    <t>4714001649</t>
  </si>
  <si>
    <t>31511376</t>
  </si>
  <si>
    <t>ООО «СЭС»</t>
  </si>
  <si>
    <t>7813655158</t>
  </si>
  <si>
    <t>31596534</t>
  </si>
  <si>
    <t>ООО «Спецзастройщик ЛО 1»</t>
  </si>
  <si>
    <t>4705080620</t>
  </si>
  <si>
    <t>27883558</t>
  </si>
  <si>
    <t>ООО «ТК Северная»</t>
  </si>
  <si>
    <t>4703123451</t>
  </si>
  <si>
    <t>26561655</t>
  </si>
  <si>
    <t>ООО «ТСК»</t>
  </si>
  <si>
    <t>4703125360</t>
  </si>
  <si>
    <t>31601323</t>
  </si>
  <si>
    <t>ООО «Тепловая Компания»</t>
  </si>
  <si>
    <t>7810596049</t>
  </si>
  <si>
    <t>30872572</t>
  </si>
  <si>
    <t>ООО «Энергия»</t>
  </si>
  <si>
    <t>7813259980</t>
  </si>
  <si>
    <t>06-09-2016 00:00:00</t>
  </si>
  <si>
    <t>31635381</t>
  </si>
  <si>
    <t>ООО «ЭнергоПолюс»</t>
  </si>
  <si>
    <t>7842186782</t>
  </si>
  <si>
    <t>27566956</t>
  </si>
  <si>
    <t>ООО «Энергоинвест»</t>
  </si>
  <si>
    <t>4716026007</t>
  </si>
  <si>
    <t>31007537</t>
  </si>
  <si>
    <t>ООО УК "Новоантропшино"</t>
  </si>
  <si>
    <t>4705063960</t>
  </si>
  <si>
    <t>26526809</t>
  </si>
  <si>
    <t>ООО Управляющая компания ''Оазис''</t>
  </si>
  <si>
    <t>4712128456</t>
  </si>
  <si>
    <t>26640606</t>
  </si>
  <si>
    <t>Обособленное подразделение ООО "ФПГ "РОССТРО - ЛФК"</t>
  </si>
  <si>
    <t>7811461140</t>
  </si>
  <si>
    <t>471645001</t>
  </si>
  <si>
    <t>26515797</t>
  </si>
  <si>
    <t>ПАО "ОГК-2" филиал Киришская ГРЭС</t>
  </si>
  <si>
    <t>2607018122</t>
  </si>
  <si>
    <t>471543001</t>
  </si>
  <si>
    <t>26322152</t>
  </si>
  <si>
    <t>ПАО "Россети Ленэнерго"</t>
  </si>
  <si>
    <t>7803002209</t>
  </si>
  <si>
    <t>997650001</t>
  </si>
  <si>
    <t>26539356</t>
  </si>
  <si>
    <t>ПАО "ТГК-1" филиал "Невский"</t>
  </si>
  <si>
    <t>7841312071</t>
  </si>
  <si>
    <t>26524280</t>
  </si>
  <si>
    <t>ПАО "ТС"</t>
  </si>
  <si>
    <t>4712040346</t>
  </si>
  <si>
    <t>30955687</t>
  </si>
  <si>
    <t>ПУ ФСБ России по г.Санкт-Петербургу и Ленинградской области</t>
  </si>
  <si>
    <t>7842317080</t>
  </si>
  <si>
    <t>26653815</t>
  </si>
  <si>
    <t>СЗПК-филиал ОАО "ЭЛТЕЗА"</t>
  </si>
  <si>
    <t>7716523950</t>
  </si>
  <si>
    <t>771601001</t>
  </si>
  <si>
    <t>26583421</t>
  </si>
  <si>
    <t>СМУП "ТСП"</t>
  </si>
  <si>
    <t>4714014006</t>
  </si>
  <si>
    <t>31358350</t>
  </si>
  <si>
    <t>СПБ ГБУЗ Туберкулезный санаторий "Сосновый бор"</t>
  </si>
  <si>
    <t>4704022897</t>
  </si>
  <si>
    <t>26319697</t>
  </si>
  <si>
    <t>ФГУП "НИТИ им. А.П. Александрова"</t>
  </si>
  <si>
    <t>4714000067</t>
  </si>
  <si>
    <t>22-03-1994 00:00:00</t>
  </si>
  <si>
    <t>31105221</t>
  </si>
  <si>
    <t>ФГУП "Росморпорт"</t>
  </si>
  <si>
    <t>7702352454</t>
  </si>
  <si>
    <t>780502001</t>
  </si>
  <si>
    <t>15-05-2003 00:00:00</t>
  </si>
  <si>
    <t>26373300</t>
  </si>
  <si>
    <t>ФКУ "Исправительная колония №3 УФСИН России по г. СПб и ЛО"</t>
  </si>
  <si>
    <t>4716003610</t>
  </si>
  <si>
    <t>26373296</t>
  </si>
  <si>
    <t>ФКУ ИК-2 УФСИН России по С-Пб и ЛО</t>
  </si>
  <si>
    <t>4716000986</t>
  </si>
  <si>
    <t>31565156</t>
  </si>
  <si>
    <t>ФКУЗ "МСЧ МВД России по г. Санкт-Петербургу и Ленинградской области"</t>
  </si>
  <si>
    <t>7842328719</t>
  </si>
  <si>
    <t>31529004</t>
  </si>
  <si>
    <t>Филиал "АТЭС - Сосновый бор"</t>
  </si>
  <si>
    <t>7705923730</t>
  </si>
  <si>
    <t>470743001</t>
  </si>
  <si>
    <t>31342373</t>
  </si>
  <si>
    <t>Филиал АО "Нева Энергия"</t>
  </si>
  <si>
    <t>28812394</t>
  </si>
  <si>
    <t>Филиал АО «Газпром теплоэнерго» в Ленинградской области</t>
  </si>
  <si>
    <t>5003046281</t>
  </si>
  <si>
    <t>471043001</t>
  </si>
  <si>
    <t>10-09-2014 00:00:00</t>
  </si>
  <si>
    <t>30941480</t>
  </si>
  <si>
    <t>Филиал ФГБУ "ЦЖКУ" Минобороны России по ЗВО</t>
  </si>
  <si>
    <t>7729314745</t>
  </si>
  <si>
    <t>WARM</t>
  </si>
  <si>
    <t>Комитет по тарифам и ценовой политике ЛО</t>
  </si>
  <si>
    <t>16.11.2022</t>
  </si>
  <si>
    <t>https://tarif.lenobl.ru</t>
  </si>
  <si>
    <t>188560, Ленинградская обл., г. Сланцы, ул. Кирова, д. 48А</t>
  </si>
  <si>
    <t>Сахаров Владимир Владимирович</t>
  </si>
  <si>
    <t>Марков Руслан Игоревич</t>
  </si>
  <si>
    <t>главный экономист</t>
  </si>
  <si>
    <t>8-(813-74)-2-19-08</t>
  </si>
  <si>
    <t>ruslanmarkov-neva@yandex.ru</t>
  </si>
  <si>
    <t>О</t>
  </si>
  <si>
    <t>Сланцевский муниципальный район, Сланцевское (41642101);</t>
  </si>
  <si>
    <t>13.2</t>
  </si>
  <si>
    <t>Производство тепловой энергии. Некомбинированная выработка; Передача. Тепловая энергия; Сбыт. Тепловая энергия</t>
  </si>
  <si>
    <t>Тариф на тепловую энергию</t>
  </si>
  <si>
    <t>Тариф на тепловую энергию для оказания услуги по ГВС в жилых домах, оборудованных ИТП</t>
  </si>
  <si>
    <t>Договор Сланцы</t>
  </si>
  <si>
    <t>https://portal.eias.ru/Portal/DownloadPage.aspx?type=12&amp;guid=d713aa1f-7c79-4732-b982-33c238dbbf28</t>
  </si>
  <si>
    <t>№132-п от 16.11.2022 г.; №529-п от 28.11.2022 г.</t>
  </si>
  <si>
    <t>30.11.22 19:25:24</t>
  </si>
</sst>
</file>

<file path=xl/styles.xml><?xml version="1.0" encoding="utf-8"?>
<styleSheet xmlns="http://schemas.openxmlformats.org/spreadsheetml/2006/main">
  <fonts count="18">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5">
    <xf numFmtId="0" fontId="0" fillId="0" borderId="0" xfId="0"/>
    <xf numFmtId="0" fontId="0" fillId="0" borderId="0" xfId="0"/>
    <xf numFmtId="22" fontId="0" fillId="0" borderId="0" xfId="0" applyNumberFormat="1"/>
    <xf numFmtId="49" fontId="0" fillId="0" borderId="0" xfId="0" applyNumberFormat="1"/>
    <xf numFmtId="0" fontId="0" fillId="0" borderId="0" xfId="0" applyNumberFormat="1"/>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xmlns=""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xmlns=""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xmlns=""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42</xdr:row>
      <xdr:rowOff>0</xdr:rowOff>
    </xdr:from>
    <xdr:to>
      <xdr:col>21</xdr:col>
      <xdr:colOff>228600</xdr:colOff>
      <xdr:row>42</xdr:row>
      <xdr:rowOff>190500</xdr:rowOff>
    </xdr:to>
    <xdr:grpSp>
      <xdr:nvGrpSpPr>
        <xdr:cNvPr id="4" name="shCalendar" hidden="1"/>
        <xdr:cNvGrpSpPr>
          <a:grpSpLocks/>
        </xdr:cNvGrpSpPr>
      </xdr:nvGrpSpPr>
      <xdr:grpSpPr bwMode="auto">
        <a:xfrm>
          <a:off x="8408194" y="7298531"/>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29475" y="2893219"/>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68350" y="940594"/>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4</xdr:col>
      <xdr:colOff>28576</xdr:colOff>
      <xdr:row>33</xdr:row>
      <xdr:rowOff>2</xdr:rowOff>
    </xdr:from>
    <xdr:to>
      <xdr:col>4</xdr:col>
      <xdr:colOff>3343276</xdr:colOff>
      <xdr:row>34</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_________Microsoft_Office_Word_97_-_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modList00">
    <tabColor rgb="FFFFCC99"/>
  </sheetPr>
  <dimension ref="A1"/>
  <sheetViews>
    <sheetView showGridLines="0" workbookViewId="0"/>
  </sheetViews>
  <sheetFormatPr defaultRowHeight="15"/>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List05_2">
    <tabColor theme="0" tint="-0.249977111117893"/>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49</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30.11.2022</v>
      </c>
      <c r="I7" t="s">
        <v>493</v>
      </c>
    </row>
    <row r="8" spans="1:10">
      <c r="A8" s="1">
        <v>1</v>
      </c>
      <c r="F8" t="str">
        <f>"2." &amp;mergeValue(A8)</f>
        <v>2.1</v>
      </c>
      <c r="G8" t="s">
        <v>494</v>
      </c>
      <c r="I8" t="s">
        <v>591</v>
      </c>
    </row>
    <row r="9" spans="1:10">
      <c r="A9" s="1"/>
      <c r="F9" t="str">
        <f>"3." &amp;mergeValue(A9)</f>
        <v>3.1</v>
      </c>
      <c r="G9" t="s">
        <v>495</v>
      </c>
      <c r="I9" t="s">
        <v>589</v>
      </c>
    </row>
    <row r="10" spans="1:10">
      <c r="A10" s="1"/>
      <c r="F10" t="str">
        <f>"4."&amp;mergeValue(A10)</f>
        <v>4.1</v>
      </c>
      <c r="G10" t="s">
        <v>496</v>
      </c>
      <c r="H10" t="s">
        <v>458</v>
      </c>
    </row>
    <row r="11" spans="1:10">
      <c r="A11" s="1"/>
      <c r="B11" s="1">
        <v>1</v>
      </c>
      <c r="F11" t="str">
        <f>"4."&amp;mergeValue(A11) &amp;"."&amp;mergeValue(B11)</f>
        <v>4.1.1</v>
      </c>
      <c r="G11" t="s">
        <v>593</v>
      </c>
      <c r="H11" t="str">
        <f>IF(region_name="","",region_name)</f>
        <v>Ленинградская область</v>
      </c>
      <c r="I11" t="s">
        <v>499</v>
      </c>
    </row>
    <row r="12" spans="1:10">
      <c r="A12" s="1"/>
      <c r="B12" s="1"/>
      <c r="C12" s="1">
        <v>1</v>
      </c>
      <c r="F12" t="str">
        <f>"4."&amp;mergeValue(A12) &amp;"."&amp;mergeValue(B12)&amp;"."&amp;mergeValue(C12)</f>
        <v>4.1.1.1</v>
      </c>
      <c r="G12" t="s">
        <v>497</v>
      </c>
      <c r="I12" t="s">
        <v>500</v>
      </c>
    </row>
    <row r="13" spans="1:10" ht="39" customHeight="1">
      <c r="A13" s="1"/>
      <c r="B13" s="1"/>
      <c r="C13" s="1"/>
      <c r="D13">
        <v>1</v>
      </c>
      <c r="F13" t="str">
        <f>"4."&amp;mergeValue(A13) &amp;"."&amp;mergeValue(B13)&amp;"."&amp;mergeValue(C13)&amp;"."&amp;mergeValue(D13)</f>
        <v>4.1.1.1.1</v>
      </c>
      <c r="G13" t="s">
        <v>498</v>
      </c>
      <c r="I13" s="1" t="s">
        <v>592</v>
      </c>
    </row>
    <row r="14" spans="1:10">
      <c r="A14" s="1"/>
      <c r="B14" s="1"/>
      <c r="C14" s="1"/>
      <c r="G14" t="s">
        <v>4</v>
      </c>
      <c r="I14" s="1"/>
    </row>
    <row r="15" spans="1:10">
      <c r="A15" s="1"/>
      <c r="B15" s="1"/>
      <c r="G15" t="s">
        <v>403</v>
      </c>
    </row>
    <row r="16" spans="1:10">
      <c r="A16" s="1"/>
      <c r="G16" t="s">
        <v>506</v>
      </c>
    </row>
    <row r="17" spans="7:8">
      <c r="G17" t="s">
        <v>505</v>
      </c>
    </row>
    <row r="18" spans="7:8" ht="3" customHeight="1"/>
    <row r="19" spans="7:8" ht="15" customHeight="1">
      <c r="G19" s="1" t="s">
        <v>594</v>
      </c>
      <c r="H19" s="1"/>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sheetPr codeName="List06_2">
    <tabColor rgb="FFEAEBEE"/>
    <pageSetUpPr fitToPage="1"/>
  </sheetPr>
  <dimension ref="A1:Z34"/>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5" width="29.7109375" hidden="1" customWidth="1"/>
    <col min="16"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6" max="26" width="11.140625" customWidth="1"/>
    <col min="250" max="257" width="0" hidden="1" customWidth="1"/>
    <col min="258" max="258" width="3.7109375" customWidth="1"/>
    <col min="259" max="259" width="3.85546875" customWidth="1"/>
    <col min="260" max="260" width="3.7109375" customWidth="1"/>
    <col min="261" max="261" width="12.7109375" customWidth="1"/>
    <col min="262" max="262" width="52.7109375" customWidth="1"/>
    <col min="263" max="266" width="0" hidden="1" customWidth="1"/>
    <col min="267" max="267" width="12.28515625" customWidth="1"/>
    <col min="268" max="268" width="6.42578125" customWidth="1"/>
    <col min="269" max="269" width="12.28515625" customWidth="1"/>
    <col min="270" max="270" width="0" hidden="1" customWidth="1"/>
    <col min="271" max="271" width="3.7109375" customWidth="1"/>
    <col min="272" max="272" width="11.140625" bestFit="1" customWidth="1"/>
    <col min="275" max="275" width="11.140625" customWidth="1"/>
    <col min="506" max="513" width="0" hidden="1" customWidth="1"/>
    <col min="514" max="514" width="3.7109375" customWidth="1"/>
    <col min="515" max="515" width="3.85546875" customWidth="1"/>
    <col min="516" max="516" width="3.7109375" customWidth="1"/>
    <col min="517" max="517" width="12.7109375" customWidth="1"/>
    <col min="518" max="518" width="52.7109375" customWidth="1"/>
    <col min="519" max="522" width="0" hidden="1" customWidth="1"/>
    <col min="523" max="523" width="12.28515625" customWidth="1"/>
    <col min="524" max="524" width="6.42578125" customWidth="1"/>
    <col min="525" max="525" width="12.28515625" customWidth="1"/>
    <col min="526" max="526" width="0" hidden="1" customWidth="1"/>
    <col min="527" max="527" width="3.7109375" customWidth="1"/>
    <col min="528" max="528" width="11.140625" bestFit="1" customWidth="1"/>
    <col min="531" max="531" width="11.140625" customWidth="1"/>
    <col min="762" max="769" width="0" hidden="1" customWidth="1"/>
    <col min="770" max="770" width="3.7109375" customWidth="1"/>
    <col min="771" max="771" width="3.85546875" customWidth="1"/>
    <col min="772" max="772" width="3.7109375" customWidth="1"/>
    <col min="773" max="773" width="12.7109375" customWidth="1"/>
    <col min="774" max="774" width="52.7109375" customWidth="1"/>
    <col min="775" max="778" width="0" hidden="1" customWidth="1"/>
    <col min="779" max="779" width="12.28515625" customWidth="1"/>
    <col min="780" max="780" width="6.42578125" customWidth="1"/>
    <col min="781" max="781" width="12.28515625" customWidth="1"/>
    <col min="782" max="782" width="0" hidden="1" customWidth="1"/>
    <col min="783" max="783" width="3.7109375" customWidth="1"/>
    <col min="784" max="784" width="11.140625" bestFit="1" customWidth="1"/>
    <col min="787" max="787" width="11.140625" customWidth="1"/>
    <col min="1018" max="1025" width="0" hidden="1" customWidth="1"/>
    <col min="1026" max="1026" width="3.7109375" customWidth="1"/>
    <col min="1027" max="1027" width="3.85546875" customWidth="1"/>
    <col min="1028" max="1028" width="3.7109375" customWidth="1"/>
    <col min="1029" max="1029" width="12.7109375" customWidth="1"/>
    <col min="1030" max="1030" width="52.7109375" customWidth="1"/>
    <col min="1031" max="1034" width="0" hidden="1" customWidth="1"/>
    <col min="1035" max="1035" width="12.28515625" customWidth="1"/>
    <col min="1036" max="1036" width="6.42578125" customWidth="1"/>
    <col min="1037" max="1037" width="12.28515625" customWidth="1"/>
    <col min="1038" max="1038" width="0" hidden="1" customWidth="1"/>
    <col min="1039" max="1039" width="3.7109375" customWidth="1"/>
    <col min="1040" max="1040" width="11.140625" bestFit="1" customWidth="1"/>
    <col min="1043" max="1043" width="11.140625" customWidth="1"/>
    <col min="1274" max="1281" width="0" hidden="1" customWidth="1"/>
    <col min="1282" max="1282" width="3.7109375" customWidth="1"/>
    <col min="1283" max="1283" width="3.85546875" customWidth="1"/>
    <col min="1284" max="1284" width="3.7109375" customWidth="1"/>
    <col min="1285" max="1285" width="12.7109375" customWidth="1"/>
    <col min="1286" max="1286" width="52.7109375" customWidth="1"/>
    <col min="1287" max="1290" width="0" hidden="1" customWidth="1"/>
    <col min="1291" max="1291" width="12.28515625" customWidth="1"/>
    <col min="1292" max="1292" width="6.42578125" customWidth="1"/>
    <col min="1293" max="1293" width="12.28515625" customWidth="1"/>
    <col min="1294" max="1294" width="0" hidden="1" customWidth="1"/>
    <col min="1295" max="1295" width="3.7109375" customWidth="1"/>
    <col min="1296" max="1296" width="11.140625" bestFit="1" customWidth="1"/>
    <col min="1299" max="1299" width="11.140625" customWidth="1"/>
    <col min="1530" max="1537" width="0" hidden="1" customWidth="1"/>
    <col min="1538" max="1538" width="3.7109375" customWidth="1"/>
    <col min="1539" max="1539" width="3.85546875" customWidth="1"/>
    <col min="1540" max="1540" width="3.7109375" customWidth="1"/>
    <col min="1541" max="1541" width="12.7109375" customWidth="1"/>
    <col min="1542" max="1542" width="52.7109375" customWidth="1"/>
    <col min="1543" max="1546" width="0" hidden="1" customWidth="1"/>
    <col min="1547" max="1547" width="12.28515625" customWidth="1"/>
    <col min="1548" max="1548" width="6.42578125" customWidth="1"/>
    <col min="1549" max="1549" width="12.28515625" customWidth="1"/>
    <col min="1550" max="1550" width="0" hidden="1" customWidth="1"/>
    <col min="1551" max="1551" width="3.7109375" customWidth="1"/>
    <col min="1552" max="1552" width="11.140625" bestFit="1" customWidth="1"/>
    <col min="1555" max="1555" width="11.140625" customWidth="1"/>
    <col min="1786" max="1793" width="0" hidden="1" customWidth="1"/>
    <col min="1794" max="1794" width="3.7109375" customWidth="1"/>
    <col min="1795" max="1795" width="3.85546875" customWidth="1"/>
    <col min="1796" max="1796" width="3.7109375" customWidth="1"/>
    <col min="1797" max="1797" width="12.7109375" customWidth="1"/>
    <col min="1798" max="1798" width="52.7109375" customWidth="1"/>
    <col min="1799" max="1802" width="0" hidden="1" customWidth="1"/>
    <col min="1803" max="1803" width="12.28515625" customWidth="1"/>
    <col min="1804" max="1804" width="6.42578125" customWidth="1"/>
    <col min="1805" max="1805" width="12.28515625" customWidth="1"/>
    <col min="1806" max="1806" width="0" hidden="1" customWidth="1"/>
    <col min="1807" max="1807" width="3.7109375" customWidth="1"/>
    <col min="1808" max="1808" width="11.140625" bestFit="1" customWidth="1"/>
    <col min="1811" max="1811" width="11.140625" customWidth="1"/>
    <col min="2042" max="2049" width="0" hidden="1" customWidth="1"/>
    <col min="2050" max="2050" width="3.7109375" customWidth="1"/>
    <col min="2051" max="2051" width="3.85546875" customWidth="1"/>
    <col min="2052" max="2052" width="3.7109375" customWidth="1"/>
    <col min="2053" max="2053" width="12.7109375" customWidth="1"/>
    <col min="2054" max="2054" width="52.7109375" customWidth="1"/>
    <col min="2055" max="2058" width="0" hidden="1" customWidth="1"/>
    <col min="2059" max="2059" width="12.28515625" customWidth="1"/>
    <col min="2060" max="2060" width="6.42578125" customWidth="1"/>
    <col min="2061" max="2061" width="12.28515625" customWidth="1"/>
    <col min="2062" max="2062" width="0" hidden="1" customWidth="1"/>
    <col min="2063" max="2063" width="3.7109375" customWidth="1"/>
    <col min="2064" max="2064" width="11.140625" bestFit="1" customWidth="1"/>
    <col min="2067" max="2067" width="11.140625" customWidth="1"/>
    <col min="2298" max="2305" width="0" hidden="1" customWidth="1"/>
    <col min="2306" max="2306" width="3.7109375" customWidth="1"/>
    <col min="2307" max="2307" width="3.85546875" customWidth="1"/>
    <col min="2308" max="2308" width="3.7109375" customWidth="1"/>
    <col min="2309" max="2309" width="12.7109375" customWidth="1"/>
    <col min="2310" max="2310" width="52.7109375" customWidth="1"/>
    <col min="2311" max="2314" width="0" hidden="1" customWidth="1"/>
    <col min="2315" max="2315" width="12.28515625" customWidth="1"/>
    <col min="2316" max="2316" width="6.42578125" customWidth="1"/>
    <col min="2317" max="2317" width="12.28515625" customWidth="1"/>
    <col min="2318" max="2318" width="0" hidden="1" customWidth="1"/>
    <col min="2319" max="2319" width="3.7109375" customWidth="1"/>
    <col min="2320" max="2320" width="11.140625" bestFit="1" customWidth="1"/>
    <col min="2323" max="2323" width="11.140625" customWidth="1"/>
    <col min="2554" max="2561" width="0" hidden="1" customWidth="1"/>
    <col min="2562" max="2562" width="3.7109375" customWidth="1"/>
    <col min="2563" max="2563" width="3.85546875" customWidth="1"/>
    <col min="2564" max="2564" width="3.7109375" customWidth="1"/>
    <col min="2565" max="2565" width="12.7109375" customWidth="1"/>
    <col min="2566" max="2566" width="52.7109375" customWidth="1"/>
    <col min="2567" max="2570" width="0" hidden="1" customWidth="1"/>
    <col min="2571" max="2571" width="12.28515625" customWidth="1"/>
    <col min="2572" max="2572" width="6.42578125" customWidth="1"/>
    <col min="2573" max="2573" width="12.28515625" customWidth="1"/>
    <col min="2574" max="2574" width="0" hidden="1" customWidth="1"/>
    <col min="2575" max="2575" width="3.7109375" customWidth="1"/>
    <col min="2576" max="2576" width="11.140625" bestFit="1" customWidth="1"/>
    <col min="2579" max="2579" width="11.140625" customWidth="1"/>
    <col min="2810" max="2817" width="0" hidden="1" customWidth="1"/>
    <col min="2818" max="2818" width="3.7109375" customWidth="1"/>
    <col min="2819" max="2819" width="3.85546875" customWidth="1"/>
    <col min="2820" max="2820" width="3.7109375" customWidth="1"/>
    <col min="2821" max="2821" width="12.7109375" customWidth="1"/>
    <col min="2822" max="2822" width="52.7109375" customWidth="1"/>
    <col min="2823" max="2826" width="0" hidden="1" customWidth="1"/>
    <col min="2827" max="2827" width="12.28515625" customWidth="1"/>
    <col min="2828" max="2828" width="6.42578125" customWidth="1"/>
    <col min="2829" max="2829" width="12.28515625" customWidth="1"/>
    <col min="2830" max="2830" width="0" hidden="1" customWidth="1"/>
    <col min="2831" max="2831" width="3.7109375" customWidth="1"/>
    <col min="2832" max="2832" width="11.140625" bestFit="1" customWidth="1"/>
    <col min="2835" max="2835" width="11.140625" customWidth="1"/>
    <col min="3066" max="3073" width="0" hidden="1" customWidth="1"/>
    <col min="3074" max="3074" width="3.7109375" customWidth="1"/>
    <col min="3075" max="3075" width="3.85546875" customWidth="1"/>
    <col min="3076" max="3076" width="3.7109375" customWidth="1"/>
    <col min="3077" max="3077" width="12.7109375" customWidth="1"/>
    <col min="3078" max="3078" width="52.7109375" customWidth="1"/>
    <col min="3079" max="3082" width="0" hidden="1" customWidth="1"/>
    <col min="3083" max="3083" width="12.28515625" customWidth="1"/>
    <col min="3084" max="3084" width="6.42578125" customWidth="1"/>
    <col min="3085" max="3085" width="12.28515625" customWidth="1"/>
    <col min="3086" max="3086" width="0" hidden="1" customWidth="1"/>
    <col min="3087" max="3087" width="3.7109375" customWidth="1"/>
    <col min="3088" max="3088" width="11.140625" bestFit="1" customWidth="1"/>
    <col min="3091" max="3091" width="11.140625" customWidth="1"/>
    <col min="3322" max="3329" width="0" hidden="1" customWidth="1"/>
    <col min="3330" max="3330" width="3.7109375" customWidth="1"/>
    <col min="3331" max="3331" width="3.85546875" customWidth="1"/>
    <col min="3332" max="3332" width="3.7109375" customWidth="1"/>
    <col min="3333" max="3333" width="12.7109375" customWidth="1"/>
    <col min="3334" max="3334" width="52.7109375" customWidth="1"/>
    <col min="3335" max="3338" width="0" hidden="1" customWidth="1"/>
    <col min="3339" max="3339" width="12.28515625" customWidth="1"/>
    <col min="3340" max="3340" width="6.42578125" customWidth="1"/>
    <col min="3341" max="3341" width="12.28515625" customWidth="1"/>
    <col min="3342" max="3342" width="0" hidden="1" customWidth="1"/>
    <col min="3343" max="3343" width="3.7109375" customWidth="1"/>
    <col min="3344" max="3344" width="11.140625" bestFit="1" customWidth="1"/>
    <col min="3347" max="3347" width="11.140625" customWidth="1"/>
    <col min="3578" max="3585" width="0" hidden="1" customWidth="1"/>
    <col min="3586" max="3586" width="3.7109375" customWidth="1"/>
    <col min="3587" max="3587" width="3.85546875" customWidth="1"/>
    <col min="3588" max="3588" width="3.7109375" customWidth="1"/>
    <col min="3589" max="3589" width="12.7109375" customWidth="1"/>
    <col min="3590" max="3590" width="52.7109375" customWidth="1"/>
    <col min="3591" max="3594" width="0" hidden="1" customWidth="1"/>
    <col min="3595" max="3595" width="12.28515625" customWidth="1"/>
    <col min="3596" max="3596" width="6.42578125" customWidth="1"/>
    <col min="3597" max="3597" width="12.28515625" customWidth="1"/>
    <col min="3598" max="3598" width="0" hidden="1" customWidth="1"/>
    <col min="3599" max="3599" width="3.7109375" customWidth="1"/>
    <col min="3600" max="3600" width="11.140625" bestFit="1" customWidth="1"/>
    <col min="3603" max="3603" width="11.140625" customWidth="1"/>
    <col min="3834" max="3841" width="0" hidden="1" customWidth="1"/>
    <col min="3842" max="3842" width="3.7109375" customWidth="1"/>
    <col min="3843" max="3843" width="3.85546875" customWidth="1"/>
    <col min="3844" max="3844" width="3.7109375" customWidth="1"/>
    <col min="3845" max="3845" width="12.7109375" customWidth="1"/>
    <col min="3846" max="3846" width="52.7109375" customWidth="1"/>
    <col min="3847" max="3850" width="0" hidden="1" customWidth="1"/>
    <col min="3851" max="3851" width="12.28515625" customWidth="1"/>
    <col min="3852" max="3852" width="6.42578125" customWidth="1"/>
    <col min="3853" max="3853" width="12.28515625" customWidth="1"/>
    <col min="3854" max="3854" width="0" hidden="1" customWidth="1"/>
    <col min="3855" max="3855" width="3.7109375" customWidth="1"/>
    <col min="3856" max="3856" width="11.140625" bestFit="1" customWidth="1"/>
    <col min="3859" max="3859" width="11.140625" customWidth="1"/>
    <col min="4090" max="4097" width="0" hidden="1" customWidth="1"/>
    <col min="4098" max="4098" width="3.7109375" customWidth="1"/>
    <col min="4099" max="4099" width="3.85546875" customWidth="1"/>
    <col min="4100" max="4100" width="3.7109375" customWidth="1"/>
    <col min="4101" max="4101" width="12.7109375" customWidth="1"/>
    <col min="4102" max="4102" width="52.7109375" customWidth="1"/>
    <col min="4103" max="4106" width="0" hidden="1" customWidth="1"/>
    <col min="4107" max="4107" width="12.28515625" customWidth="1"/>
    <col min="4108" max="4108" width="6.42578125" customWidth="1"/>
    <col min="4109" max="4109" width="12.28515625" customWidth="1"/>
    <col min="4110" max="4110" width="0" hidden="1" customWidth="1"/>
    <col min="4111" max="4111" width="3.7109375" customWidth="1"/>
    <col min="4112" max="4112" width="11.140625" bestFit="1" customWidth="1"/>
    <col min="4115" max="4115" width="11.140625" customWidth="1"/>
    <col min="4346" max="4353" width="0" hidden="1" customWidth="1"/>
    <col min="4354" max="4354" width="3.7109375" customWidth="1"/>
    <col min="4355" max="4355" width="3.85546875" customWidth="1"/>
    <col min="4356" max="4356" width="3.7109375" customWidth="1"/>
    <col min="4357" max="4357" width="12.7109375" customWidth="1"/>
    <col min="4358" max="4358" width="52.7109375" customWidth="1"/>
    <col min="4359" max="4362" width="0" hidden="1" customWidth="1"/>
    <col min="4363" max="4363" width="12.28515625" customWidth="1"/>
    <col min="4364" max="4364" width="6.42578125" customWidth="1"/>
    <col min="4365" max="4365" width="12.28515625" customWidth="1"/>
    <col min="4366" max="4366" width="0" hidden="1" customWidth="1"/>
    <col min="4367" max="4367" width="3.7109375" customWidth="1"/>
    <col min="4368" max="4368" width="11.140625" bestFit="1" customWidth="1"/>
    <col min="4371" max="4371" width="11.140625" customWidth="1"/>
    <col min="4602" max="4609" width="0" hidden="1" customWidth="1"/>
    <col min="4610" max="4610" width="3.7109375" customWidth="1"/>
    <col min="4611" max="4611" width="3.85546875" customWidth="1"/>
    <col min="4612" max="4612" width="3.7109375" customWidth="1"/>
    <col min="4613" max="4613" width="12.7109375" customWidth="1"/>
    <col min="4614" max="4614" width="52.7109375" customWidth="1"/>
    <col min="4615" max="4618" width="0" hidden="1" customWidth="1"/>
    <col min="4619" max="4619" width="12.28515625" customWidth="1"/>
    <col min="4620" max="4620" width="6.42578125" customWidth="1"/>
    <col min="4621" max="4621" width="12.28515625" customWidth="1"/>
    <col min="4622" max="4622" width="0" hidden="1" customWidth="1"/>
    <col min="4623" max="4623" width="3.7109375" customWidth="1"/>
    <col min="4624" max="4624" width="11.140625" bestFit="1" customWidth="1"/>
    <col min="4627" max="4627" width="11.140625" customWidth="1"/>
    <col min="4858" max="4865" width="0" hidden="1" customWidth="1"/>
    <col min="4866" max="4866" width="3.7109375" customWidth="1"/>
    <col min="4867" max="4867" width="3.85546875" customWidth="1"/>
    <col min="4868" max="4868" width="3.7109375" customWidth="1"/>
    <col min="4869" max="4869" width="12.7109375" customWidth="1"/>
    <col min="4870" max="4870" width="52.7109375" customWidth="1"/>
    <col min="4871" max="4874" width="0" hidden="1" customWidth="1"/>
    <col min="4875" max="4875" width="12.28515625" customWidth="1"/>
    <col min="4876" max="4876" width="6.42578125" customWidth="1"/>
    <col min="4877" max="4877" width="12.28515625" customWidth="1"/>
    <col min="4878" max="4878" width="0" hidden="1" customWidth="1"/>
    <col min="4879" max="4879" width="3.7109375" customWidth="1"/>
    <col min="4880" max="4880" width="11.140625" bestFit="1" customWidth="1"/>
    <col min="4883" max="4883" width="11.140625" customWidth="1"/>
    <col min="5114" max="5121" width="0" hidden="1" customWidth="1"/>
    <col min="5122" max="5122" width="3.7109375" customWidth="1"/>
    <col min="5123" max="5123" width="3.85546875" customWidth="1"/>
    <col min="5124" max="5124" width="3.7109375" customWidth="1"/>
    <col min="5125" max="5125" width="12.7109375" customWidth="1"/>
    <col min="5126" max="5126" width="52.7109375" customWidth="1"/>
    <col min="5127" max="5130" width="0" hidden="1" customWidth="1"/>
    <col min="5131" max="5131" width="12.28515625" customWidth="1"/>
    <col min="5132" max="5132" width="6.42578125" customWidth="1"/>
    <col min="5133" max="5133" width="12.28515625" customWidth="1"/>
    <col min="5134" max="5134" width="0" hidden="1" customWidth="1"/>
    <col min="5135" max="5135" width="3.7109375" customWidth="1"/>
    <col min="5136" max="5136" width="11.140625" bestFit="1" customWidth="1"/>
    <col min="5139" max="5139" width="11.140625" customWidth="1"/>
    <col min="5370" max="5377" width="0" hidden="1" customWidth="1"/>
    <col min="5378" max="5378" width="3.7109375" customWidth="1"/>
    <col min="5379" max="5379" width="3.85546875" customWidth="1"/>
    <col min="5380" max="5380" width="3.7109375" customWidth="1"/>
    <col min="5381" max="5381" width="12.7109375" customWidth="1"/>
    <col min="5382" max="5382" width="52.7109375" customWidth="1"/>
    <col min="5383" max="5386" width="0" hidden="1" customWidth="1"/>
    <col min="5387" max="5387" width="12.28515625" customWidth="1"/>
    <col min="5388" max="5388" width="6.42578125" customWidth="1"/>
    <col min="5389" max="5389" width="12.28515625" customWidth="1"/>
    <col min="5390" max="5390" width="0" hidden="1" customWidth="1"/>
    <col min="5391" max="5391" width="3.7109375" customWidth="1"/>
    <col min="5392" max="5392" width="11.140625" bestFit="1" customWidth="1"/>
    <col min="5395" max="5395" width="11.140625" customWidth="1"/>
    <col min="5626" max="5633" width="0" hidden="1" customWidth="1"/>
    <col min="5634" max="5634" width="3.7109375" customWidth="1"/>
    <col min="5635" max="5635" width="3.85546875" customWidth="1"/>
    <col min="5636" max="5636" width="3.7109375" customWidth="1"/>
    <col min="5637" max="5637" width="12.7109375" customWidth="1"/>
    <col min="5638" max="5638" width="52.7109375" customWidth="1"/>
    <col min="5639" max="5642" width="0" hidden="1" customWidth="1"/>
    <col min="5643" max="5643" width="12.28515625" customWidth="1"/>
    <col min="5644" max="5644" width="6.42578125" customWidth="1"/>
    <col min="5645" max="5645" width="12.28515625" customWidth="1"/>
    <col min="5646" max="5646" width="0" hidden="1" customWidth="1"/>
    <col min="5647" max="5647" width="3.7109375" customWidth="1"/>
    <col min="5648" max="5648" width="11.140625" bestFit="1" customWidth="1"/>
    <col min="5651" max="5651" width="11.140625" customWidth="1"/>
    <col min="5882" max="5889" width="0" hidden="1" customWidth="1"/>
    <col min="5890" max="5890" width="3.7109375" customWidth="1"/>
    <col min="5891" max="5891" width="3.85546875" customWidth="1"/>
    <col min="5892" max="5892" width="3.7109375" customWidth="1"/>
    <col min="5893" max="5893" width="12.7109375" customWidth="1"/>
    <col min="5894" max="5894" width="52.7109375" customWidth="1"/>
    <col min="5895" max="5898" width="0" hidden="1" customWidth="1"/>
    <col min="5899" max="5899" width="12.28515625" customWidth="1"/>
    <col min="5900" max="5900" width="6.42578125" customWidth="1"/>
    <col min="5901" max="5901" width="12.28515625" customWidth="1"/>
    <col min="5902" max="5902" width="0" hidden="1" customWidth="1"/>
    <col min="5903" max="5903" width="3.7109375" customWidth="1"/>
    <col min="5904" max="5904" width="11.140625" bestFit="1" customWidth="1"/>
    <col min="5907" max="5907" width="11.140625" customWidth="1"/>
    <col min="6138" max="6145" width="0" hidden="1" customWidth="1"/>
    <col min="6146" max="6146" width="3.7109375" customWidth="1"/>
    <col min="6147" max="6147" width="3.85546875" customWidth="1"/>
    <col min="6148" max="6148" width="3.7109375" customWidth="1"/>
    <col min="6149" max="6149" width="12.7109375" customWidth="1"/>
    <col min="6150" max="6150" width="52.7109375" customWidth="1"/>
    <col min="6151" max="6154" width="0" hidden="1" customWidth="1"/>
    <col min="6155" max="6155" width="12.28515625" customWidth="1"/>
    <col min="6156" max="6156" width="6.42578125" customWidth="1"/>
    <col min="6157" max="6157" width="12.28515625" customWidth="1"/>
    <col min="6158" max="6158" width="0" hidden="1" customWidth="1"/>
    <col min="6159" max="6159" width="3.7109375" customWidth="1"/>
    <col min="6160" max="6160" width="11.140625" bestFit="1" customWidth="1"/>
    <col min="6163" max="6163" width="11.140625" customWidth="1"/>
    <col min="6394" max="6401" width="0" hidden="1" customWidth="1"/>
    <col min="6402" max="6402" width="3.7109375" customWidth="1"/>
    <col min="6403" max="6403" width="3.85546875" customWidth="1"/>
    <col min="6404" max="6404" width="3.7109375" customWidth="1"/>
    <col min="6405" max="6405" width="12.7109375" customWidth="1"/>
    <col min="6406" max="6406" width="52.7109375" customWidth="1"/>
    <col min="6407" max="6410" width="0" hidden="1" customWidth="1"/>
    <col min="6411" max="6411" width="12.28515625" customWidth="1"/>
    <col min="6412" max="6412" width="6.42578125" customWidth="1"/>
    <col min="6413" max="6413" width="12.28515625" customWidth="1"/>
    <col min="6414" max="6414" width="0" hidden="1" customWidth="1"/>
    <col min="6415" max="6415" width="3.7109375" customWidth="1"/>
    <col min="6416" max="6416" width="11.140625" bestFit="1" customWidth="1"/>
    <col min="6419" max="6419" width="11.140625" customWidth="1"/>
    <col min="6650" max="6657" width="0" hidden="1" customWidth="1"/>
    <col min="6658" max="6658" width="3.7109375" customWidth="1"/>
    <col min="6659" max="6659" width="3.85546875" customWidth="1"/>
    <col min="6660" max="6660" width="3.7109375" customWidth="1"/>
    <col min="6661" max="6661" width="12.7109375" customWidth="1"/>
    <col min="6662" max="6662" width="52.7109375" customWidth="1"/>
    <col min="6663" max="6666" width="0" hidden="1" customWidth="1"/>
    <col min="6667" max="6667" width="12.28515625" customWidth="1"/>
    <col min="6668" max="6668" width="6.42578125" customWidth="1"/>
    <col min="6669" max="6669" width="12.28515625" customWidth="1"/>
    <col min="6670" max="6670" width="0" hidden="1" customWidth="1"/>
    <col min="6671" max="6671" width="3.7109375" customWidth="1"/>
    <col min="6672" max="6672" width="11.140625" bestFit="1" customWidth="1"/>
    <col min="6675" max="6675" width="11.140625" customWidth="1"/>
    <col min="6906" max="6913" width="0" hidden="1" customWidth="1"/>
    <col min="6914" max="6914" width="3.7109375" customWidth="1"/>
    <col min="6915" max="6915" width="3.85546875" customWidth="1"/>
    <col min="6916" max="6916" width="3.7109375" customWidth="1"/>
    <col min="6917" max="6917" width="12.7109375" customWidth="1"/>
    <col min="6918" max="6918" width="52.7109375" customWidth="1"/>
    <col min="6919" max="6922" width="0" hidden="1" customWidth="1"/>
    <col min="6923" max="6923" width="12.28515625" customWidth="1"/>
    <col min="6924" max="6924" width="6.42578125" customWidth="1"/>
    <col min="6925" max="6925" width="12.28515625" customWidth="1"/>
    <col min="6926" max="6926" width="0" hidden="1" customWidth="1"/>
    <col min="6927" max="6927" width="3.7109375" customWidth="1"/>
    <col min="6928" max="6928" width="11.140625" bestFit="1" customWidth="1"/>
    <col min="6931" max="6931" width="11.140625" customWidth="1"/>
    <col min="7162" max="7169" width="0" hidden="1" customWidth="1"/>
    <col min="7170" max="7170" width="3.7109375" customWidth="1"/>
    <col min="7171" max="7171" width="3.85546875" customWidth="1"/>
    <col min="7172" max="7172" width="3.7109375" customWidth="1"/>
    <col min="7173" max="7173" width="12.7109375" customWidth="1"/>
    <col min="7174" max="7174" width="52.7109375" customWidth="1"/>
    <col min="7175" max="7178" width="0" hidden="1" customWidth="1"/>
    <col min="7179" max="7179" width="12.28515625" customWidth="1"/>
    <col min="7180" max="7180" width="6.42578125" customWidth="1"/>
    <col min="7181" max="7181" width="12.28515625" customWidth="1"/>
    <col min="7182" max="7182" width="0" hidden="1" customWidth="1"/>
    <col min="7183" max="7183" width="3.7109375" customWidth="1"/>
    <col min="7184" max="7184" width="11.140625" bestFit="1" customWidth="1"/>
    <col min="7187" max="7187" width="11.140625" customWidth="1"/>
    <col min="7418" max="7425" width="0" hidden="1" customWidth="1"/>
    <col min="7426" max="7426" width="3.7109375" customWidth="1"/>
    <col min="7427" max="7427" width="3.85546875" customWidth="1"/>
    <col min="7428" max="7428" width="3.7109375" customWidth="1"/>
    <col min="7429" max="7429" width="12.7109375" customWidth="1"/>
    <col min="7430" max="7430" width="52.7109375" customWidth="1"/>
    <col min="7431" max="7434" width="0" hidden="1" customWidth="1"/>
    <col min="7435" max="7435" width="12.28515625" customWidth="1"/>
    <col min="7436" max="7436" width="6.42578125" customWidth="1"/>
    <col min="7437" max="7437" width="12.28515625" customWidth="1"/>
    <col min="7438" max="7438" width="0" hidden="1" customWidth="1"/>
    <col min="7439" max="7439" width="3.7109375" customWidth="1"/>
    <col min="7440" max="7440" width="11.140625" bestFit="1" customWidth="1"/>
    <col min="7443" max="7443" width="11.140625" customWidth="1"/>
    <col min="7674" max="7681" width="0" hidden="1" customWidth="1"/>
    <col min="7682" max="7682" width="3.7109375" customWidth="1"/>
    <col min="7683" max="7683" width="3.85546875" customWidth="1"/>
    <col min="7684" max="7684" width="3.7109375" customWidth="1"/>
    <col min="7685" max="7685" width="12.7109375" customWidth="1"/>
    <col min="7686" max="7686" width="52.7109375" customWidth="1"/>
    <col min="7687" max="7690" width="0" hidden="1" customWidth="1"/>
    <col min="7691" max="7691" width="12.28515625" customWidth="1"/>
    <col min="7692" max="7692" width="6.42578125" customWidth="1"/>
    <col min="7693" max="7693" width="12.28515625" customWidth="1"/>
    <col min="7694" max="7694" width="0" hidden="1" customWidth="1"/>
    <col min="7695" max="7695" width="3.7109375" customWidth="1"/>
    <col min="7696" max="7696" width="11.140625" bestFit="1" customWidth="1"/>
    <col min="7699" max="7699" width="11.140625" customWidth="1"/>
    <col min="7930" max="7937" width="0" hidden="1" customWidth="1"/>
    <col min="7938" max="7938" width="3.7109375" customWidth="1"/>
    <col min="7939" max="7939" width="3.85546875" customWidth="1"/>
    <col min="7940" max="7940" width="3.7109375" customWidth="1"/>
    <col min="7941" max="7941" width="12.7109375" customWidth="1"/>
    <col min="7942" max="7942" width="52.7109375" customWidth="1"/>
    <col min="7943" max="7946" width="0" hidden="1" customWidth="1"/>
    <col min="7947" max="7947" width="12.28515625" customWidth="1"/>
    <col min="7948" max="7948" width="6.42578125" customWidth="1"/>
    <col min="7949" max="7949" width="12.28515625" customWidth="1"/>
    <col min="7950" max="7950" width="0" hidden="1" customWidth="1"/>
    <col min="7951" max="7951" width="3.7109375" customWidth="1"/>
    <col min="7952" max="7952" width="11.140625" bestFit="1" customWidth="1"/>
    <col min="7955" max="7955" width="11.140625" customWidth="1"/>
    <col min="8186" max="8193" width="0" hidden="1" customWidth="1"/>
    <col min="8194" max="8194" width="3.7109375" customWidth="1"/>
    <col min="8195" max="8195" width="3.85546875" customWidth="1"/>
    <col min="8196" max="8196" width="3.7109375" customWidth="1"/>
    <col min="8197" max="8197" width="12.7109375" customWidth="1"/>
    <col min="8198" max="8198" width="52.7109375" customWidth="1"/>
    <col min="8199" max="8202" width="0" hidden="1" customWidth="1"/>
    <col min="8203" max="8203" width="12.28515625" customWidth="1"/>
    <col min="8204" max="8204" width="6.42578125" customWidth="1"/>
    <col min="8205" max="8205" width="12.28515625" customWidth="1"/>
    <col min="8206" max="8206" width="0" hidden="1" customWidth="1"/>
    <col min="8207" max="8207" width="3.7109375" customWidth="1"/>
    <col min="8208" max="8208" width="11.140625" bestFit="1" customWidth="1"/>
    <col min="8211" max="8211" width="11.140625" customWidth="1"/>
    <col min="8442" max="8449" width="0" hidden="1" customWidth="1"/>
    <col min="8450" max="8450" width="3.7109375" customWidth="1"/>
    <col min="8451" max="8451" width="3.85546875" customWidth="1"/>
    <col min="8452" max="8452" width="3.7109375" customWidth="1"/>
    <col min="8453" max="8453" width="12.7109375" customWidth="1"/>
    <col min="8454" max="8454" width="52.7109375" customWidth="1"/>
    <col min="8455" max="8458" width="0" hidden="1" customWidth="1"/>
    <col min="8459" max="8459" width="12.28515625" customWidth="1"/>
    <col min="8460" max="8460" width="6.42578125" customWidth="1"/>
    <col min="8461" max="8461" width="12.28515625" customWidth="1"/>
    <col min="8462" max="8462" width="0" hidden="1" customWidth="1"/>
    <col min="8463" max="8463" width="3.7109375" customWidth="1"/>
    <col min="8464" max="8464" width="11.140625" bestFit="1" customWidth="1"/>
    <col min="8467" max="8467" width="11.140625" customWidth="1"/>
    <col min="8698" max="8705" width="0" hidden="1" customWidth="1"/>
    <col min="8706" max="8706" width="3.7109375" customWidth="1"/>
    <col min="8707" max="8707" width="3.85546875" customWidth="1"/>
    <col min="8708" max="8708" width="3.7109375" customWidth="1"/>
    <col min="8709" max="8709" width="12.7109375" customWidth="1"/>
    <col min="8710" max="8710" width="52.7109375" customWidth="1"/>
    <col min="8711" max="8714" width="0" hidden="1" customWidth="1"/>
    <col min="8715" max="8715" width="12.28515625" customWidth="1"/>
    <col min="8716" max="8716" width="6.42578125" customWidth="1"/>
    <col min="8717" max="8717" width="12.28515625" customWidth="1"/>
    <col min="8718" max="8718" width="0" hidden="1" customWidth="1"/>
    <col min="8719" max="8719" width="3.7109375" customWidth="1"/>
    <col min="8720" max="8720" width="11.140625" bestFit="1" customWidth="1"/>
    <col min="8723" max="8723" width="11.140625" customWidth="1"/>
    <col min="8954" max="8961" width="0" hidden="1" customWidth="1"/>
    <col min="8962" max="8962" width="3.7109375" customWidth="1"/>
    <col min="8963" max="8963" width="3.85546875" customWidth="1"/>
    <col min="8964" max="8964" width="3.7109375" customWidth="1"/>
    <col min="8965" max="8965" width="12.7109375" customWidth="1"/>
    <col min="8966" max="8966" width="52.7109375" customWidth="1"/>
    <col min="8967" max="8970" width="0" hidden="1" customWidth="1"/>
    <col min="8971" max="8971" width="12.28515625" customWidth="1"/>
    <col min="8972" max="8972" width="6.42578125" customWidth="1"/>
    <col min="8973" max="8973" width="12.28515625" customWidth="1"/>
    <col min="8974" max="8974" width="0" hidden="1" customWidth="1"/>
    <col min="8975" max="8975" width="3.7109375" customWidth="1"/>
    <col min="8976" max="8976" width="11.140625" bestFit="1" customWidth="1"/>
    <col min="8979" max="8979" width="11.140625" customWidth="1"/>
    <col min="9210" max="9217" width="0" hidden="1" customWidth="1"/>
    <col min="9218" max="9218" width="3.7109375" customWidth="1"/>
    <col min="9219" max="9219" width="3.85546875" customWidth="1"/>
    <col min="9220" max="9220" width="3.7109375" customWidth="1"/>
    <col min="9221" max="9221" width="12.7109375" customWidth="1"/>
    <col min="9222" max="9222" width="52.7109375" customWidth="1"/>
    <col min="9223" max="9226" width="0" hidden="1" customWidth="1"/>
    <col min="9227" max="9227" width="12.28515625" customWidth="1"/>
    <col min="9228" max="9228" width="6.42578125" customWidth="1"/>
    <col min="9229" max="9229" width="12.28515625" customWidth="1"/>
    <col min="9230" max="9230" width="0" hidden="1" customWidth="1"/>
    <col min="9231" max="9231" width="3.7109375" customWidth="1"/>
    <col min="9232" max="9232" width="11.140625" bestFit="1" customWidth="1"/>
    <col min="9235" max="9235" width="11.140625" customWidth="1"/>
    <col min="9466" max="9473" width="0" hidden="1" customWidth="1"/>
    <col min="9474" max="9474" width="3.7109375" customWidth="1"/>
    <col min="9475" max="9475" width="3.85546875" customWidth="1"/>
    <col min="9476" max="9476" width="3.7109375" customWidth="1"/>
    <col min="9477" max="9477" width="12.7109375" customWidth="1"/>
    <col min="9478" max="9478" width="52.7109375" customWidth="1"/>
    <col min="9479" max="9482" width="0" hidden="1" customWidth="1"/>
    <col min="9483" max="9483" width="12.28515625" customWidth="1"/>
    <col min="9484" max="9484" width="6.42578125" customWidth="1"/>
    <col min="9485" max="9485" width="12.28515625" customWidth="1"/>
    <col min="9486" max="9486" width="0" hidden="1" customWidth="1"/>
    <col min="9487" max="9487" width="3.7109375" customWidth="1"/>
    <col min="9488" max="9488" width="11.140625" bestFit="1" customWidth="1"/>
    <col min="9491" max="9491" width="11.140625" customWidth="1"/>
    <col min="9722" max="9729" width="0" hidden="1" customWidth="1"/>
    <col min="9730" max="9730" width="3.7109375" customWidth="1"/>
    <col min="9731" max="9731" width="3.85546875" customWidth="1"/>
    <col min="9732" max="9732" width="3.7109375" customWidth="1"/>
    <col min="9733" max="9733" width="12.7109375" customWidth="1"/>
    <col min="9734" max="9734" width="52.7109375" customWidth="1"/>
    <col min="9735" max="9738" width="0" hidden="1" customWidth="1"/>
    <col min="9739" max="9739" width="12.28515625" customWidth="1"/>
    <col min="9740" max="9740" width="6.42578125" customWidth="1"/>
    <col min="9741" max="9741" width="12.28515625" customWidth="1"/>
    <col min="9742" max="9742" width="0" hidden="1" customWidth="1"/>
    <col min="9743" max="9743" width="3.7109375" customWidth="1"/>
    <col min="9744" max="9744" width="11.140625" bestFit="1" customWidth="1"/>
    <col min="9747" max="9747" width="11.140625" customWidth="1"/>
    <col min="9978" max="9985" width="0" hidden="1" customWidth="1"/>
    <col min="9986" max="9986" width="3.7109375" customWidth="1"/>
    <col min="9987" max="9987" width="3.85546875" customWidth="1"/>
    <col min="9988" max="9988" width="3.7109375" customWidth="1"/>
    <col min="9989" max="9989" width="12.7109375" customWidth="1"/>
    <col min="9990" max="9990" width="52.7109375" customWidth="1"/>
    <col min="9991" max="9994" width="0" hidden="1" customWidth="1"/>
    <col min="9995" max="9995" width="12.28515625" customWidth="1"/>
    <col min="9996" max="9996" width="6.42578125" customWidth="1"/>
    <col min="9997" max="9997" width="12.28515625" customWidth="1"/>
    <col min="9998" max="9998" width="0" hidden="1" customWidth="1"/>
    <col min="9999" max="9999" width="3.7109375" customWidth="1"/>
    <col min="10000" max="10000" width="11.140625" bestFit="1" customWidth="1"/>
    <col min="10003" max="10003" width="11.140625" customWidth="1"/>
    <col min="10234" max="10241" width="0" hidden="1" customWidth="1"/>
    <col min="10242" max="10242" width="3.7109375" customWidth="1"/>
    <col min="10243" max="10243" width="3.85546875" customWidth="1"/>
    <col min="10244" max="10244" width="3.7109375" customWidth="1"/>
    <col min="10245" max="10245" width="12.7109375" customWidth="1"/>
    <col min="10246" max="10246" width="52.7109375" customWidth="1"/>
    <col min="10247" max="10250" width="0" hidden="1" customWidth="1"/>
    <col min="10251" max="10251" width="12.28515625" customWidth="1"/>
    <col min="10252" max="10252" width="6.42578125" customWidth="1"/>
    <col min="10253" max="10253" width="12.28515625" customWidth="1"/>
    <col min="10254" max="10254" width="0" hidden="1" customWidth="1"/>
    <col min="10255" max="10255" width="3.7109375" customWidth="1"/>
    <col min="10256" max="10256" width="11.140625" bestFit="1" customWidth="1"/>
    <col min="10259" max="10259" width="11.140625" customWidth="1"/>
    <col min="10490" max="10497" width="0" hidden="1" customWidth="1"/>
    <col min="10498" max="10498" width="3.7109375" customWidth="1"/>
    <col min="10499" max="10499" width="3.85546875" customWidth="1"/>
    <col min="10500" max="10500" width="3.7109375" customWidth="1"/>
    <col min="10501" max="10501" width="12.7109375" customWidth="1"/>
    <col min="10502" max="10502" width="52.7109375" customWidth="1"/>
    <col min="10503" max="10506" width="0" hidden="1" customWidth="1"/>
    <col min="10507" max="10507" width="12.28515625" customWidth="1"/>
    <col min="10508" max="10508" width="6.42578125" customWidth="1"/>
    <col min="10509" max="10509" width="12.28515625" customWidth="1"/>
    <col min="10510" max="10510" width="0" hidden="1" customWidth="1"/>
    <col min="10511" max="10511" width="3.7109375" customWidth="1"/>
    <col min="10512" max="10512" width="11.140625" bestFit="1" customWidth="1"/>
    <col min="10515" max="10515" width="11.140625" customWidth="1"/>
    <col min="10746" max="10753" width="0" hidden="1" customWidth="1"/>
    <col min="10754" max="10754" width="3.7109375" customWidth="1"/>
    <col min="10755" max="10755" width="3.85546875" customWidth="1"/>
    <col min="10756" max="10756" width="3.7109375" customWidth="1"/>
    <col min="10757" max="10757" width="12.7109375" customWidth="1"/>
    <col min="10758" max="10758" width="52.7109375" customWidth="1"/>
    <col min="10759" max="10762" width="0" hidden="1" customWidth="1"/>
    <col min="10763" max="10763" width="12.28515625" customWidth="1"/>
    <col min="10764" max="10764" width="6.42578125" customWidth="1"/>
    <col min="10765" max="10765" width="12.28515625" customWidth="1"/>
    <col min="10766" max="10766" width="0" hidden="1" customWidth="1"/>
    <col min="10767" max="10767" width="3.7109375" customWidth="1"/>
    <col min="10768" max="10768" width="11.140625" bestFit="1" customWidth="1"/>
    <col min="10771" max="10771" width="11.140625" customWidth="1"/>
    <col min="11002" max="11009" width="0" hidden="1" customWidth="1"/>
    <col min="11010" max="11010" width="3.7109375" customWidth="1"/>
    <col min="11011" max="11011" width="3.85546875" customWidth="1"/>
    <col min="11012" max="11012" width="3.7109375" customWidth="1"/>
    <col min="11013" max="11013" width="12.7109375" customWidth="1"/>
    <col min="11014" max="11014" width="52.7109375" customWidth="1"/>
    <col min="11015" max="11018" width="0" hidden="1" customWidth="1"/>
    <col min="11019" max="11019" width="12.28515625" customWidth="1"/>
    <col min="11020" max="11020" width="6.42578125" customWidth="1"/>
    <col min="11021" max="11021" width="12.28515625" customWidth="1"/>
    <col min="11022" max="11022" width="0" hidden="1" customWidth="1"/>
    <col min="11023" max="11023" width="3.7109375" customWidth="1"/>
    <col min="11024" max="11024" width="11.140625" bestFit="1" customWidth="1"/>
    <col min="11027" max="11027" width="11.140625" customWidth="1"/>
    <col min="11258" max="11265" width="0" hidden="1" customWidth="1"/>
    <col min="11266" max="11266" width="3.7109375" customWidth="1"/>
    <col min="11267" max="11267" width="3.85546875" customWidth="1"/>
    <col min="11268" max="11268" width="3.7109375" customWidth="1"/>
    <col min="11269" max="11269" width="12.7109375" customWidth="1"/>
    <col min="11270" max="11270" width="52.7109375" customWidth="1"/>
    <col min="11271" max="11274" width="0" hidden="1" customWidth="1"/>
    <col min="11275" max="11275" width="12.28515625" customWidth="1"/>
    <col min="11276" max="11276" width="6.42578125" customWidth="1"/>
    <col min="11277" max="11277" width="12.28515625" customWidth="1"/>
    <col min="11278" max="11278" width="0" hidden="1" customWidth="1"/>
    <col min="11279" max="11279" width="3.7109375" customWidth="1"/>
    <col min="11280" max="11280" width="11.140625" bestFit="1" customWidth="1"/>
    <col min="11283" max="11283" width="11.140625" customWidth="1"/>
    <col min="11514" max="11521" width="0" hidden="1" customWidth="1"/>
    <col min="11522" max="11522" width="3.7109375" customWidth="1"/>
    <col min="11523" max="11523" width="3.85546875" customWidth="1"/>
    <col min="11524" max="11524" width="3.7109375" customWidth="1"/>
    <col min="11525" max="11525" width="12.7109375" customWidth="1"/>
    <col min="11526" max="11526" width="52.7109375" customWidth="1"/>
    <col min="11527" max="11530" width="0" hidden="1" customWidth="1"/>
    <col min="11531" max="11531" width="12.28515625" customWidth="1"/>
    <col min="11532" max="11532" width="6.42578125" customWidth="1"/>
    <col min="11533" max="11533" width="12.28515625" customWidth="1"/>
    <col min="11534" max="11534" width="0" hidden="1" customWidth="1"/>
    <col min="11535" max="11535" width="3.7109375" customWidth="1"/>
    <col min="11536" max="11536" width="11.140625" bestFit="1" customWidth="1"/>
    <col min="11539" max="11539" width="11.140625" customWidth="1"/>
    <col min="11770" max="11777" width="0" hidden="1" customWidth="1"/>
    <col min="11778" max="11778" width="3.7109375" customWidth="1"/>
    <col min="11779" max="11779" width="3.85546875" customWidth="1"/>
    <col min="11780" max="11780" width="3.7109375" customWidth="1"/>
    <col min="11781" max="11781" width="12.7109375" customWidth="1"/>
    <col min="11782" max="11782" width="52.7109375" customWidth="1"/>
    <col min="11783" max="11786" width="0" hidden="1" customWidth="1"/>
    <col min="11787" max="11787" width="12.28515625" customWidth="1"/>
    <col min="11788" max="11788" width="6.42578125" customWidth="1"/>
    <col min="11789" max="11789" width="12.28515625" customWidth="1"/>
    <col min="11790" max="11790" width="0" hidden="1" customWidth="1"/>
    <col min="11791" max="11791" width="3.7109375" customWidth="1"/>
    <col min="11792" max="11792" width="11.140625" bestFit="1" customWidth="1"/>
    <col min="11795" max="11795" width="11.140625" customWidth="1"/>
    <col min="12026" max="12033" width="0" hidden="1" customWidth="1"/>
    <col min="12034" max="12034" width="3.7109375" customWidth="1"/>
    <col min="12035" max="12035" width="3.85546875" customWidth="1"/>
    <col min="12036" max="12036" width="3.7109375" customWidth="1"/>
    <col min="12037" max="12037" width="12.7109375" customWidth="1"/>
    <col min="12038" max="12038" width="52.7109375" customWidth="1"/>
    <col min="12039" max="12042" width="0" hidden="1" customWidth="1"/>
    <col min="12043" max="12043" width="12.28515625" customWidth="1"/>
    <col min="12044" max="12044" width="6.42578125" customWidth="1"/>
    <col min="12045" max="12045" width="12.28515625" customWidth="1"/>
    <col min="12046" max="12046" width="0" hidden="1" customWidth="1"/>
    <col min="12047" max="12047" width="3.7109375" customWidth="1"/>
    <col min="12048" max="12048" width="11.140625" bestFit="1" customWidth="1"/>
    <col min="12051" max="12051" width="11.140625" customWidth="1"/>
    <col min="12282" max="12289" width="0" hidden="1" customWidth="1"/>
    <col min="12290" max="12290" width="3.7109375" customWidth="1"/>
    <col min="12291" max="12291" width="3.85546875" customWidth="1"/>
    <col min="12292" max="12292" width="3.7109375" customWidth="1"/>
    <col min="12293" max="12293" width="12.7109375" customWidth="1"/>
    <col min="12294" max="12294" width="52.7109375" customWidth="1"/>
    <col min="12295" max="12298" width="0" hidden="1" customWidth="1"/>
    <col min="12299" max="12299" width="12.28515625" customWidth="1"/>
    <col min="12300" max="12300" width="6.42578125" customWidth="1"/>
    <col min="12301" max="12301" width="12.28515625" customWidth="1"/>
    <col min="12302" max="12302" width="0" hidden="1" customWidth="1"/>
    <col min="12303" max="12303" width="3.7109375" customWidth="1"/>
    <col min="12304" max="12304" width="11.140625" bestFit="1" customWidth="1"/>
    <col min="12307" max="12307" width="11.140625" customWidth="1"/>
    <col min="12538" max="12545" width="0" hidden="1" customWidth="1"/>
    <col min="12546" max="12546" width="3.7109375" customWidth="1"/>
    <col min="12547" max="12547" width="3.85546875" customWidth="1"/>
    <col min="12548" max="12548" width="3.7109375" customWidth="1"/>
    <col min="12549" max="12549" width="12.7109375" customWidth="1"/>
    <col min="12550" max="12550" width="52.7109375" customWidth="1"/>
    <col min="12551" max="12554" width="0" hidden="1" customWidth="1"/>
    <col min="12555" max="12555" width="12.28515625" customWidth="1"/>
    <col min="12556" max="12556" width="6.42578125" customWidth="1"/>
    <col min="12557" max="12557" width="12.28515625" customWidth="1"/>
    <col min="12558" max="12558" width="0" hidden="1" customWidth="1"/>
    <col min="12559" max="12559" width="3.7109375" customWidth="1"/>
    <col min="12560" max="12560" width="11.140625" bestFit="1" customWidth="1"/>
    <col min="12563" max="12563" width="11.140625" customWidth="1"/>
    <col min="12794" max="12801" width="0" hidden="1" customWidth="1"/>
    <col min="12802" max="12802" width="3.7109375" customWidth="1"/>
    <col min="12803" max="12803" width="3.85546875" customWidth="1"/>
    <col min="12804" max="12804" width="3.7109375" customWidth="1"/>
    <col min="12805" max="12805" width="12.7109375" customWidth="1"/>
    <col min="12806" max="12806" width="52.7109375" customWidth="1"/>
    <col min="12807" max="12810" width="0" hidden="1" customWidth="1"/>
    <col min="12811" max="12811" width="12.28515625" customWidth="1"/>
    <col min="12812" max="12812" width="6.42578125" customWidth="1"/>
    <col min="12813" max="12813" width="12.28515625" customWidth="1"/>
    <col min="12814" max="12814" width="0" hidden="1" customWidth="1"/>
    <col min="12815" max="12815" width="3.7109375" customWidth="1"/>
    <col min="12816" max="12816" width="11.140625" bestFit="1" customWidth="1"/>
    <col min="12819" max="12819" width="11.140625" customWidth="1"/>
    <col min="13050" max="13057" width="0" hidden="1" customWidth="1"/>
    <col min="13058" max="13058" width="3.7109375" customWidth="1"/>
    <col min="13059" max="13059" width="3.85546875" customWidth="1"/>
    <col min="13060" max="13060" width="3.7109375" customWidth="1"/>
    <col min="13061" max="13061" width="12.7109375" customWidth="1"/>
    <col min="13062" max="13062" width="52.7109375" customWidth="1"/>
    <col min="13063" max="13066" width="0" hidden="1" customWidth="1"/>
    <col min="13067" max="13067" width="12.28515625" customWidth="1"/>
    <col min="13068" max="13068" width="6.42578125" customWidth="1"/>
    <col min="13069" max="13069" width="12.28515625" customWidth="1"/>
    <col min="13070" max="13070" width="0" hidden="1" customWidth="1"/>
    <col min="13071" max="13071" width="3.7109375" customWidth="1"/>
    <col min="13072" max="13072" width="11.140625" bestFit="1" customWidth="1"/>
    <col min="13075" max="13075" width="11.140625" customWidth="1"/>
    <col min="13306" max="13313" width="0" hidden="1" customWidth="1"/>
    <col min="13314" max="13314" width="3.7109375" customWidth="1"/>
    <col min="13315" max="13315" width="3.85546875" customWidth="1"/>
    <col min="13316" max="13316" width="3.7109375" customWidth="1"/>
    <col min="13317" max="13317" width="12.7109375" customWidth="1"/>
    <col min="13318" max="13318" width="52.7109375" customWidth="1"/>
    <col min="13319" max="13322" width="0" hidden="1" customWidth="1"/>
    <col min="13323" max="13323" width="12.28515625" customWidth="1"/>
    <col min="13324" max="13324" width="6.42578125" customWidth="1"/>
    <col min="13325" max="13325" width="12.28515625" customWidth="1"/>
    <col min="13326" max="13326" width="0" hidden="1" customWidth="1"/>
    <col min="13327" max="13327" width="3.7109375" customWidth="1"/>
    <col min="13328" max="13328" width="11.140625" bestFit="1" customWidth="1"/>
    <col min="13331" max="13331" width="11.140625" customWidth="1"/>
    <col min="13562" max="13569" width="0" hidden="1" customWidth="1"/>
    <col min="13570" max="13570" width="3.7109375" customWidth="1"/>
    <col min="13571" max="13571" width="3.85546875" customWidth="1"/>
    <col min="13572" max="13572" width="3.7109375" customWidth="1"/>
    <col min="13573" max="13573" width="12.7109375" customWidth="1"/>
    <col min="13574" max="13574" width="52.7109375" customWidth="1"/>
    <col min="13575" max="13578" width="0" hidden="1" customWidth="1"/>
    <col min="13579" max="13579" width="12.28515625" customWidth="1"/>
    <col min="13580" max="13580" width="6.42578125" customWidth="1"/>
    <col min="13581" max="13581" width="12.28515625" customWidth="1"/>
    <col min="13582" max="13582" width="0" hidden="1" customWidth="1"/>
    <col min="13583" max="13583" width="3.7109375" customWidth="1"/>
    <col min="13584" max="13584" width="11.140625" bestFit="1" customWidth="1"/>
    <col min="13587" max="13587" width="11.140625" customWidth="1"/>
    <col min="13818" max="13825" width="0" hidden="1" customWidth="1"/>
    <col min="13826" max="13826" width="3.7109375" customWidth="1"/>
    <col min="13827" max="13827" width="3.85546875" customWidth="1"/>
    <col min="13828" max="13828" width="3.7109375" customWidth="1"/>
    <col min="13829" max="13829" width="12.7109375" customWidth="1"/>
    <col min="13830" max="13830" width="52.7109375" customWidth="1"/>
    <col min="13831" max="13834" width="0" hidden="1" customWidth="1"/>
    <col min="13835" max="13835" width="12.28515625" customWidth="1"/>
    <col min="13836" max="13836" width="6.42578125" customWidth="1"/>
    <col min="13837" max="13837" width="12.28515625" customWidth="1"/>
    <col min="13838" max="13838" width="0" hidden="1" customWidth="1"/>
    <col min="13839" max="13839" width="3.7109375" customWidth="1"/>
    <col min="13840" max="13840" width="11.140625" bestFit="1" customWidth="1"/>
    <col min="13843" max="13843" width="11.140625" customWidth="1"/>
    <col min="14074" max="14081" width="0" hidden="1" customWidth="1"/>
    <col min="14082" max="14082" width="3.7109375" customWidth="1"/>
    <col min="14083" max="14083" width="3.85546875" customWidth="1"/>
    <col min="14084" max="14084" width="3.7109375" customWidth="1"/>
    <col min="14085" max="14085" width="12.7109375" customWidth="1"/>
    <col min="14086" max="14086" width="52.7109375" customWidth="1"/>
    <col min="14087" max="14090" width="0" hidden="1" customWidth="1"/>
    <col min="14091" max="14091" width="12.28515625" customWidth="1"/>
    <col min="14092" max="14092" width="6.42578125" customWidth="1"/>
    <col min="14093" max="14093" width="12.28515625" customWidth="1"/>
    <col min="14094" max="14094" width="0" hidden="1" customWidth="1"/>
    <col min="14095" max="14095" width="3.7109375" customWidth="1"/>
    <col min="14096" max="14096" width="11.140625" bestFit="1" customWidth="1"/>
    <col min="14099" max="14099" width="11.140625" customWidth="1"/>
    <col min="14330" max="14337" width="0" hidden="1" customWidth="1"/>
    <col min="14338" max="14338" width="3.7109375" customWidth="1"/>
    <col min="14339" max="14339" width="3.85546875" customWidth="1"/>
    <col min="14340" max="14340" width="3.7109375" customWidth="1"/>
    <col min="14341" max="14341" width="12.7109375" customWidth="1"/>
    <col min="14342" max="14342" width="52.7109375" customWidth="1"/>
    <col min="14343" max="14346" width="0" hidden="1" customWidth="1"/>
    <col min="14347" max="14347" width="12.28515625" customWidth="1"/>
    <col min="14348" max="14348" width="6.42578125" customWidth="1"/>
    <col min="14349" max="14349" width="12.28515625" customWidth="1"/>
    <col min="14350" max="14350" width="0" hidden="1" customWidth="1"/>
    <col min="14351" max="14351" width="3.7109375" customWidth="1"/>
    <col min="14352" max="14352" width="11.140625" bestFit="1" customWidth="1"/>
    <col min="14355" max="14355" width="11.140625" customWidth="1"/>
    <col min="14586" max="14593" width="0" hidden="1" customWidth="1"/>
    <col min="14594" max="14594" width="3.7109375" customWidth="1"/>
    <col min="14595" max="14595" width="3.85546875" customWidth="1"/>
    <col min="14596" max="14596" width="3.7109375" customWidth="1"/>
    <col min="14597" max="14597" width="12.7109375" customWidth="1"/>
    <col min="14598" max="14598" width="52.7109375" customWidth="1"/>
    <col min="14599" max="14602" width="0" hidden="1" customWidth="1"/>
    <col min="14603" max="14603" width="12.28515625" customWidth="1"/>
    <col min="14604" max="14604" width="6.42578125" customWidth="1"/>
    <col min="14605" max="14605" width="12.28515625" customWidth="1"/>
    <col min="14606" max="14606" width="0" hidden="1" customWidth="1"/>
    <col min="14607" max="14607" width="3.7109375" customWidth="1"/>
    <col min="14608" max="14608" width="11.140625" bestFit="1" customWidth="1"/>
    <col min="14611" max="14611" width="11.140625" customWidth="1"/>
    <col min="14842" max="14849" width="0" hidden="1" customWidth="1"/>
    <col min="14850" max="14850" width="3.7109375" customWidth="1"/>
    <col min="14851" max="14851" width="3.85546875" customWidth="1"/>
    <col min="14852" max="14852" width="3.7109375" customWidth="1"/>
    <col min="14853" max="14853" width="12.7109375" customWidth="1"/>
    <col min="14854" max="14854" width="52.7109375" customWidth="1"/>
    <col min="14855" max="14858" width="0" hidden="1" customWidth="1"/>
    <col min="14859" max="14859" width="12.28515625" customWidth="1"/>
    <col min="14860" max="14860" width="6.42578125" customWidth="1"/>
    <col min="14861" max="14861" width="12.28515625" customWidth="1"/>
    <col min="14862" max="14862" width="0" hidden="1" customWidth="1"/>
    <col min="14863" max="14863" width="3.7109375" customWidth="1"/>
    <col min="14864" max="14864" width="11.140625" bestFit="1" customWidth="1"/>
    <col min="14867" max="14867" width="11.140625" customWidth="1"/>
    <col min="15098" max="15105" width="0" hidden="1" customWidth="1"/>
    <col min="15106" max="15106" width="3.7109375" customWidth="1"/>
    <col min="15107" max="15107" width="3.85546875" customWidth="1"/>
    <col min="15108" max="15108" width="3.7109375" customWidth="1"/>
    <col min="15109" max="15109" width="12.7109375" customWidth="1"/>
    <col min="15110" max="15110" width="52.7109375" customWidth="1"/>
    <col min="15111" max="15114" width="0" hidden="1" customWidth="1"/>
    <col min="15115" max="15115" width="12.28515625" customWidth="1"/>
    <col min="15116" max="15116" width="6.42578125" customWidth="1"/>
    <col min="15117" max="15117" width="12.28515625" customWidth="1"/>
    <col min="15118" max="15118" width="0" hidden="1" customWidth="1"/>
    <col min="15119" max="15119" width="3.7109375" customWidth="1"/>
    <col min="15120" max="15120" width="11.140625" bestFit="1" customWidth="1"/>
    <col min="15123" max="15123" width="11.140625" customWidth="1"/>
    <col min="15354" max="15361" width="0" hidden="1" customWidth="1"/>
    <col min="15362" max="15362" width="3.7109375" customWidth="1"/>
    <col min="15363" max="15363" width="3.85546875" customWidth="1"/>
    <col min="15364" max="15364" width="3.7109375" customWidth="1"/>
    <col min="15365" max="15365" width="12.7109375" customWidth="1"/>
    <col min="15366" max="15366" width="52.7109375" customWidth="1"/>
    <col min="15367" max="15370" width="0" hidden="1" customWidth="1"/>
    <col min="15371" max="15371" width="12.28515625" customWidth="1"/>
    <col min="15372" max="15372" width="6.42578125" customWidth="1"/>
    <col min="15373" max="15373" width="12.28515625" customWidth="1"/>
    <col min="15374" max="15374" width="0" hidden="1" customWidth="1"/>
    <col min="15375" max="15375" width="3.7109375" customWidth="1"/>
    <col min="15376" max="15376" width="11.140625" bestFit="1" customWidth="1"/>
    <col min="15379" max="15379" width="11.140625" customWidth="1"/>
    <col min="15610" max="15617" width="0" hidden="1" customWidth="1"/>
    <col min="15618" max="15618" width="3.7109375" customWidth="1"/>
    <col min="15619" max="15619" width="3.85546875" customWidth="1"/>
    <col min="15620" max="15620" width="3.7109375" customWidth="1"/>
    <col min="15621" max="15621" width="12.7109375" customWidth="1"/>
    <col min="15622" max="15622" width="52.7109375" customWidth="1"/>
    <col min="15623" max="15626" width="0" hidden="1" customWidth="1"/>
    <col min="15627" max="15627" width="12.28515625" customWidth="1"/>
    <col min="15628" max="15628" width="6.42578125" customWidth="1"/>
    <col min="15629" max="15629" width="12.28515625" customWidth="1"/>
    <col min="15630" max="15630" width="0" hidden="1" customWidth="1"/>
    <col min="15631" max="15631" width="3.7109375" customWidth="1"/>
    <col min="15632" max="15632" width="11.140625" bestFit="1" customWidth="1"/>
    <col min="15635" max="15635" width="11.140625" customWidth="1"/>
    <col min="15866" max="15873" width="0" hidden="1" customWidth="1"/>
    <col min="15874" max="15874" width="3.7109375" customWidth="1"/>
    <col min="15875" max="15875" width="3.85546875" customWidth="1"/>
    <col min="15876" max="15876" width="3.7109375" customWidth="1"/>
    <col min="15877" max="15877" width="12.7109375" customWidth="1"/>
    <col min="15878" max="15878" width="52.7109375" customWidth="1"/>
    <col min="15879" max="15882" width="0" hidden="1" customWidth="1"/>
    <col min="15883" max="15883" width="12.28515625" customWidth="1"/>
    <col min="15884" max="15884" width="6.42578125" customWidth="1"/>
    <col min="15885" max="15885" width="12.28515625" customWidth="1"/>
    <col min="15886" max="15886" width="0" hidden="1" customWidth="1"/>
    <col min="15887" max="15887" width="3.7109375" customWidth="1"/>
    <col min="15888" max="15888" width="11.140625" bestFit="1" customWidth="1"/>
    <col min="15891" max="15891" width="11.140625" customWidth="1"/>
    <col min="16122" max="16129" width="0" hidden="1" customWidth="1"/>
    <col min="16130" max="16130" width="3.7109375" customWidth="1"/>
    <col min="16131" max="16131" width="3.85546875" customWidth="1"/>
    <col min="16132" max="16132" width="3.7109375" customWidth="1"/>
    <col min="16133" max="16133" width="12.7109375" customWidth="1"/>
    <col min="16134" max="16134" width="52.7109375" customWidth="1"/>
    <col min="16135" max="16138" width="0" hidden="1" customWidth="1"/>
    <col min="16139" max="16139" width="12.28515625" customWidth="1"/>
    <col min="16140" max="16140" width="6.42578125" customWidth="1"/>
    <col min="16141" max="16141" width="12.28515625" customWidth="1"/>
    <col min="16142" max="16142" width="0" hidden="1" customWidth="1"/>
    <col min="16143" max="16143" width="3.7109375" customWidth="1"/>
    <col min="16144" max="16144" width="11.140625" bestFit="1" customWidth="1"/>
    <col min="16147" max="16147" width="11.140625" customWidth="1"/>
  </cols>
  <sheetData>
    <row r="1" spans="12:23" hidden="1"/>
    <row r="2" spans="12:23" hidden="1"/>
    <row r="3" spans="12:23" hidden="1"/>
    <row r="4" spans="12:23" ht="3" customHeight="1"/>
    <row r="5" spans="12:23" ht="22.5" customHeight="1">
      <c r="L5" s="1" t="s">
        <v>632</v>
      </c>
      <c r="M5" s="1"/>
      <c r="N5" s="1"/>
      <c r="O5" s="1"/>
      <c r="P5" s="1"/>
      <c r="Q5" s="1"/>
      <c r="R5" s="1"/>
      <c r="S5" s="1"/>
      <c r="T5" s="1"/>
    </row>
    <row r="6" spans="12:23" ht="3" customHeight="1"/>
    <row r="7" spans="12:23">
      <c r="M7" t="s">
        <v>502</v>
      </c>
      <c r="O7" s="1" t="str">
        <f>IF(NameOrPr_ch="",IF(NameOrPr="","",NameOrPr),NameOrPr_ch)</f>
        <v>Комитет по тарифам и ценовой политике ЛО</v>
      </c>
      <c r="P7" s="1"/>
      <c r="Q7" s="1"/>
      <c r="R7" s="1"/>
      <c r="S7" s="1"/>
      <c r="T7" s="1"/>
    </row>
    <row r="8" spans="12:23">
      <c r="M8" t="s">
        <v>597</v>
      </c>
      <c r="O8" s="1" t="str">
        <f>IF(datePr_ch="",IF(datePr="","",datePr),datePr_ch)</f>
        <v>16.11.2022</v>
      </c>
      <c r="P8" s="1"/>
      <c r="Q8" s="1"/>
      <c r="R8" s="1"/>
      <c r="S8" s="1"/>
      <c r="T8" s="1"/>
    </row>
    <row r="9" spans="12:23">
      <c r="M9" t="s">
        <v>596</v>
      </c>
      <c r="O9" s="1" t="str">
        <f>IF(numberPr_ch="",IF(numberPr="","",numberPr),numberPr_ch)</f>
        <v>№132-п от 16.11.2022 г.; №529-п от 28.11.2022 г.</v>
      </c>
      <c r="P9" s="1"/>
      <c r="Q9" s="1"/>
      <c r="R9" s="1"/>
      <c r="S9" s="1"/>
      <c r="T9" s="1"/>
    </row>
    <row r="10" spans="12:23">
      <c r="M10" t="s">
        <v>501</v>
      </c>
      <c r="O10" s="1" t="str">
        <f>IF(IstPub_ch="",IF(IstPub="","",IstPub),IstPub_ch)</f>
        <v>https://tarif.lenobl.ru</v>
      </c>
      <c r="P10" s="1"/>
      <c r="Q10" s="1"/>
      <c r="R10" s="1"/>
      <c r="S10" s="1"/>
      <c r="T10" s="1"/>
    </row>
    <row r="11" spans="12:23" hidden="1">
      <c r="L11" s="1"/>
      <c r="M11" s="1"/>
      <c r="U11" t="s">
        <v>373</v>
      </c>
    </row>
    <row r="12" spans="12:23">
      <c r="O12" s="1"/>
      <c r="P12" s="1"/>
      <c r="Q12" s="1"/>
      <c r="R12" s="1"/>
      <c r="S12" s="1"/>
      <c r="T12" s="1"/>
      <c r="U12" s="1"/>
    </row>
    <row r="13" spans="12:23">
      <c r="L13" s="1" t="s">
        <v>454</v>
      </c>
      <c r="M13" s="1"/>
      <c r="N13" s="1"/>
      <c r="O13" s="1"/>
      <c r="P13" s="1"/>
      <c r="Q13" s="1"/>
      <c r="R13" s="1"/>
      <c r="S13" s="1"/>
      <c r="T13" s="1"/>
      <c r="U13" s="1"/>
      <c r="V13" s="1"/>
      <c r="W13" s="1" t="s">
        <v>455</v>
      </c>
    </row>
    <row r="14" spans="12:23" ht="14.25" customHeight="1">
      <c r="L14" s="1" t="s">
        <v>92</v>
      </c>
      <c r="M14" s="1" t="s">
        <v>640</v>
      </c>
      <c r="O14" s="1" t="s">
        <v>642</v>
      </c>
      <c r="P14" s="1"/>
      <c r="Q14" s="1"/>
      <c r="R14" s="1"/>
      <c r="S14" s="1"/>
      <c r="T14" s="1"/>
      <c r="U14" s="1" t="s">
        <v>341</v>
      </c>
      <c r="V14" s="1" t="s">
        <v>275</v>
      </c>
      <c r="W14" s="1"/>
    </row>
    <row r="15" spans="12:23" ht="14.25" customHeight="1">
      <c r="L15" s="1"/>
      <c r="M15" s="1"/>
      <c r="O15" s="1" t="s">
        <v>606</v>
      </c>
      <c r="P15" s="1" t="s">
        <v>271</v>
      </c>
      <c r="Q15" s="1"/>
      <c r="R15" s="1" t="s">
        <v>655</v>
      </c>
      <c r="S15" s="1"/>
      <c r="T15" s="1"/>
      <c r="U15" s="1"/>
      <c r="V15" s="1"/>
      <c r="W15" s="1"/>
    </row>
    <row r="16" spans="12:23" ht="33.75" customHeight="1">
      <c r="L16" s="1"/>
      <c r="M16" s="1"/>
      <c r="O16" s="1"/>
      <c r="P16" t="s">
        <v>607</v>
      </c>
      <c r="Q16" t="s">
        <v>6</v>
      </c>
      <c r="R16" t="s">
        <v>274</v>
      </c>
      <c r="S16" s="1" t="s">
        <v>273</v>
      </c>
      <c r="T16" s="1"/>
      <c r="U16" s="1"/>
      <c r="V16" s="1"/>
      <c r="W16" s="1"/>
    </row>
    <row r="17" spans="1:26">
      <c r="K17">
        <v>1</v>
      </c>
      <c r="L17" t="s">
        <v>93</v>
      </c>
      <c r="M17" t="s">
        <v>49</v>
      </c>
      <c r="N17" t="str">
        <f ca="1">OFFSET(N17,0,-1)</f>
        <v>2</v>
      </c>
      <c r="O17">
        <f ca="1">OFFSET(O17,0,-1)+1</f>
        <v>3</v>
      </c>
      <c r="P17">
        <f ca="1">OFFSET(P17,0,-1)+1</f>
        <v>4</v>
      </c>
      <c r="Q17">
        <f ca="1">OFFSET(Q17,0,-1)+1</f>
        <v>5</v>
      </c>
      <c r="R17">
        <f ca="1">OFFSET(R17,0,-1)+1</f>
        <v>6</v>
      </c>
      <c r="S17" s="1">
        <f ca="1">OFFSET(S17,0,-1)+1</f>
        <v>7</v>
      </c>
      <c r="T17" s="1"/>
      <c r="U17">
        <f ca="1">OFFSET(U17,0,-2)+1</f>
        <v>8</v>
      </c>
      <c r="V17">
        <f ca="1">OFFSET(V17,0,-1)</f>
        <v>8</v>
      </c>
      <c r="W17">
        <f ca="1">OFFSET(W17,0,-1)+1</f>
        <v>9</v>
      </c>
    </row>
    <row r="18" spans="1:26">
      <c r="A18" s="1">
        <v>1</v>
      </c>
      <c r="L18">
        <f>mergeValue(A18)</f>
        <v>1</v>
      </c>
      <c r="M18" t="s">
        <v>20</v>
      </c>
      <c r="O18" s="1"/>
      <c r="P18" s="1"/>
      <c r="Q18" s="1"/>
      <c r="R18" s="1"/>
      <c r="S18" s="1"/>
      <c r="T18" s="1"/>
      <c r="U18" s="1"/>
      <c r="V18" s="1"/>
      <c r="W18" t="s">
        <v>476</v>
      </c>
      <c r="Z18" t="str">
        <f t="shared" ref="Z18:Z31" si="0">IF(M18="","",M18 )</f>
        <v>Наименование тарифа</v>
      </c>
    </row>
    <row r="19" spans="1:26">
      <c r="A19" s="1"/>
      <c r="B19" s="1">
        <v>1</v>
      </c>
      <c r="L19" t="str">
        <f>mergeValue(A19) &amp;"."&amp; mergeValue(B19)</f>
        <v>1.1</v>
      </c>
      <c r="M19" t="s">
        <v>16</v>
      </c>
      <c r="O19" s="1"/>
      <c r="P19" s="1"/>
      <c r="Q19" s="1"/>
      <c r="R19" s="1"/>
      <c r="S19" s="1"/>
      <c r="T19" s="1"/>
      <c r="U19" s="1"/>
      <c r="V19" s="1"/>
      <c r="W19" t="s">
        <v>477</v>
      </c>
      <c r="Z19" t="str">
        <f t="shared" si="0"/>
        <v>Территория действия тарифа</v>
      </c>
    </row>
    <row r="20" spans="1:26">
      <c r="A20" s="1"/>
      <c r="B20" s="1"/>
      <c r="C20" s="1">
        <v>1</v>
      </c>
      <c r="L20" t="str">
        <f>mergeValue(A20) &amp;"."&amp; mergeValue(B20)&amp;"."&amp; mergeValue(C20)</f>
        <v>1.1.1</v>
      </c>
      <c r="M20" t="s">
        <v>7</v>
      </c>
      <c r="O20" s="1"/>
      <c r="P20" s="1"/>
      <c r="Q20" s="1"/>
      <c r="R20" s="1"/>
      <c r="S20" s="1"/>
      <c r="T20" s="1"/>
      <c r="U20" s="1"/>
      <c r="V20" s="1"/>
      <c r="W20" t="s">
        <v>634</v>
      </c>
      <c r="Z20" t="str">
        <f t="shared" si="0"/>
        <v xml:space="preserve">Наименование системы теплоснабжения </v>
      </c>
    </row>
    <row r="21" spans="1:26">
      <c r="A21" s="1"/>
      <c r="B21" s="1"/>
      <c r="C21" s="1"/>
      <c r="D21" s="1">
        <v>1</v>
      </c>
      <c r="L21" t="str">
        <f>mergeValue(A21) &amp;"."&amp; mergeValue(B21)&amp;"."&amp; mergeValue(C21)&amp;"."&amp; mergeValue(D21)</f>
        <v>1.1.1.1</v>
      </c>
      <c r="M21" t="s">
        <v>22</v>
      </c>
      <c r="O21" s="1"/>
      <c r="P21" s="1"/>
      <c r="Q21" s="1"/>
      <c r="R21" s="1"/>
      <c r="S21" s="1"/>
      <c r="T21" s="1"/>
      <c r="U21" s="1"/>
      <c r="V21" s="1"/>
      <c r="W21" t="s">
        <v>635</v>
      </c>
      <c r="Z21" t="str">
        <f t="shared" si="0"/>
        <v xml:space="preserve">Источник тепловой энергии  </v>
      </c>
    </row>
    <row r="22" spans="1:26">
      <c r="A22" s="1"/>
      <c r="B22" s="1"/>
      <c r="C22" s="1"/>
      <c r="D22" s="1"/>
      <c r="E22" s="1">
        <v>1</v>
      </c>
      <c r="H22">
        <v>1</v>
      </c>
      <c r="I22" s="1">
        <v>1</v>
      </c>
      <c r="L22" t="str">
        <f>mergeValue(A22) &amp;"."&amp; mergeValue(B22)&amp;"."&amp; mergeValue(C22)&amp;"."&amp; mergeValue(D22)&amp;"."&amp; mergeValue(E22)</f>
        <v>1.1.1.1.1</v>
      </c>
      <c r="M22" t="s">
        <v>9</v>
      </c>
      <c r="O22" s="1"/>
      <c r="P22" s="1"/>
      <c r="Q22" s="1"/>
      <c r="R22" s="1"/>
      <c r="S22" s="1"/>
      <c r="T22" s="1"/>
      <c r="U22" s="1"/>
      <c r="V22" s="1"/>
      <c r="W22" t="s">
        <v>639</v>
      </c>
      <c r="Z22" t="str">
        <f t="shared" si="0"/>
        <v>Схема подключения теплопотребляющей установки к коллектору источника тепловой энергии</v>
      </c>
    </row>
    <row r="23" spans="1:26">
      <c r="A23" s="1"/>
      <c r="B23" s="1"/>
      <c r="C23" s="1"/>
      <c r="D23" s="1"/>
      <c r="E23" s="1"/>
      <c r="F23" s="1">
        <v>1</v>
      </c>
      <c r="I23" s="1"/>
      <c r="J23" s="1">
        <v>1</v>
      </c>
      <c r="L23" t="str">
        <f>mergeValue(A23) &amp;"."&amp; mergeValue(B23)&amp;"."&amp; mergeValue(C23)&amp;"."&amp; mergeValue(D23)&amp;"."&amp; mergeValue(E23)&amp;"."&amp; mergeValue(F23)</f>
        <v>1.1.1.1.1.1</v>
      </c>
      <c r="M23" t="s">
        <v>10</v>
      </c>
      <c r="O23" s="1"/>
      <c r="P23" s="1"/>
      <c r="Q23" s="1"/>
      <c r="R23" s="1"/>
      <c r="S23" s="1"/>
      <c r="T23" s="1"/>
      <c r="U23" s="1"/>
      <c r="V23" s="1"/>
      <c r="W23" t="s">
        <v>637</v>
      </c>
      <c r="Z23" t="str">
        <f t="shared" si="0"/>
        <v>Группа потребителей</v>
      </c>
    </row>
    <row r="24" spans="1:26" ht="189" customHeight="1">
      <c r="A24" s="1"/>
      <c r="B24" s="1"/>
      <c r="C24" s="1"/>
      <c r="D24" s="1"/>
      <c r="E24" s="1"/>
      <c r="F24" s="1"/>
      <c r="G24">
        <v>1</v>
      </c>
      <c r="I24" s="1"/>
      <c r="J24" s="1"/>
      <c r="K24">
        <v>1</v>
      </c>
      <c r="L24" t="str">
        <f>mergeValue(A24) &amp;"."&amp; mergeValue(B24)&amp;"."&amp; mergeValue(C24)&amp;"."&amp; mergeValue(D24)&amp;"."&amp; mergeValue(E24)&amp;"."&amp; mergeValue(F24)&amp;"."&amp; mergeValue(G24)</f>
        <v>1.1.1.1.1.1.1</v>
      </c>
      <c r="R24" s="1"/>
      <c r="S24" s="1" t="s">
        <v>84</v>
      </c>
      <c r="T24" s="1"/>
      <c r="U24" s="1" t="s">
        <v>85</v>
      </c>
      <c r="W24" s="1" t="s">
        <v>656</v>
      </c>
      <c r="X24" t="str">
        <f>strCheckDate(O25:V25)</f>
        <v/>
      </c>
      <c r="Z24" t="str">
        <f t="shared" si="0"/>
        <v/>
      </c>
    </row>
    <row r="25" spans="1:26" ht="11.25" hidden="1" customHeight="1">
      <c r="A25" s="1"/>
      <c r="B25" s="1"/>
      <c r="C25" s="1"/>
      <c r="D25" s="1"/>
      <c r="E25" s="1"/>
      <c r="F25" s="1"/>
      <c r="I25" s="1"/>
      <c r="J25" s="1"/>
      <c r="Q25" t="str">
        <f>R24 &amp; "-" &amp; T24</f>
        <v>-</v>
      </c>
      <c r="R25" s="1"/>
      <c r="S25" s="1"/>
      <c r="T25" s="1"/>
      <c r="U25" s="1"/>
      <c r="W25" s="1"/>
      <c r="Z25" t="str">
        <f t="shared" si="0"/>
        <v/>
      </c>
    </row>
    <row r="26" spans="1:26" ht="15" customHeight="1">
      <c r="A26" s="1"/>
      <c r="B26" s="1"/>
      <c r="C26" s="1"/>
      <c r="D26" s="1"/>
      <c r="E26" s="1"/>
      <c r="F26" s="1"/>
      <c r="I26" s="1"/>
      <c r="J26" s="1"/>
      <c r="M26" t="s">
        <v>25</v>
      </c>
      <c r="W26" s="1"/>
      <c r="Z26" t="str">
        <f t="shared" si="0"/>
        <v>Добавить вид теплоносителя (параметры теплоносителя)</v>
      </c>
    </row>
    <row r="27" spans="1:26" ht="15" customHeight="1">
      <c r="A27" s="1"/>
      <c r="B27" s="1"/>
      <c r="C27" s="1"/>
      <c r="D27" s="1"/>
      <c r="E27" s="1"/>
      <c r="I27" s="1"/>
      <c r="M27" t="s">
        <v>11</v>
      </c>
      <c r="Z27" t="str">
        <f t="shared" si="0"/>
        <v>Добавить группу потребителей</v>
      </c>
    </row>
    <row r="28" spans="1:26" ht="15" customHeight="1">
      <c r="A28" s="1"/>
      <c r="B28" s="1"/>
      <c r="C28" s="1"/>
      <c r="D28" s="1"/>
      <c r="M28" t="s">
        <v>12</v>
      </c>
      <c r="Z28" t="str">
        <f t="shared" si="0"/>
        <v>Добавить схему подключения</v>
      </c>
    </row>
    <row r="29" spans="1:26" ht="15" customHeight="1">
      <c r="A29" s="1"/>
      <c r="B29" s="1"/>
      <c r="C29" s="1"/>
      <c r="M29" t="s">
        <v>17</v>
      </c>
      <c r="Z29" t="str">
        <f t="shared" si="0"/>
        <v>Добавить источник тепловой энергии</v>
      </c>
    </row>
    <row r="30" spans="1:26" ht="15" customHeight="1">
      <c r="A30" s="1"/>
      <c r="B30" s="1"/>
      <c r="M30" t="s">
        <v>18</v>
      </c>
      <c r="Z30" t="str">
        <f t="shared" si="0"/>
        <v>Добавить наименование системы теплоснабжения</v>
      </c>
    </row>
    <row r="31" spans="1:26" ht="15" customHeight="1">
      <c r="A31" s="1"/>
      <c r="M31" t="s">
        <v>19</v>
      </c>
      <c r="Z31" t="str">
        <f t="shared" si="0"/>
        <v>Добавить территорию действия тарифа</v>
      </c>
    </row>
    <row r="32" spans="1:26" ht="15" customHeight="1">
      <c r="M32" t="s">
        <v>309</v>
      </c>
    </row>
    <row r="34" spans="12:23" ht="90" customHeight="1">
      <c r="L34">
        <v>1</v>
      </c>
      <c r="M34" s="1" t="s">
        <v>633</v>
      </c>
      <c r="N34" s="1"/>
      <c r="O34" s="1"/>
      <c r="P34" s="1"/>
      <c r="Q34" s="1"/>
      <c r="R34" s="1"/>
      <c r="S34" s="1"/>
      <c r="T34" s="1"/>
      <c r="U34" s="1"/>
      <c r="V34" s="1"/>
      <c r="W34" s="1"/>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sheetPr codeName="List05_13">
    <tabColor theme="0" tint="-0.249977111117893"/>
  </sheetPr>
  <dimension ref="A1:J21"/>
  <sheetViews>
    <sheetView showGridLines="0" topLeftCell="E1" zoomScale="80" zoomScaleNormal="80" workbookViewId="0">
      <selection activeCell="F2" sqref="F2:H2"/>
    </sheetView>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49</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30.11.2022</v>
      </c>
      <c r="I7" t="s">
        <v>493</v>
      </c>
    </row>
    <row r="8" spans="1:10">
      <c r="A8" s="1">
        <v>1</v>
      </c>
      <c r="F8" t="str">
        <f>"2." &amp;mergeValue(A8)</f>
        <v>2.1</v>
      </c>
      <c r="G8" t="s">
        <v>494</v>
      </c>
      <c r="H8" t="str">
        <f>IF('Перечень тарифов'!R21="","наименование отсутствует","" &amp; 'Перечень тарифов'!R21 &amp; "")</f>
        <v>наименование отсутствует</v>
      </c>
      <c r="I8" t="s">
        <v>591</v>
      </c>
    </row>
    <row r="9" spans="1:10">
      <c r="A9" s="1"/>
      <c r="F9" t="str">
        <f>"3." &amp;mergeValue(A9)</f>
        <v>3.1</v>
      </c>
      <c r="G9" t="s">
        <v>495</v>
      </c>
      <c r="H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t="s">
        <v>589</v>
      </c>
    </row>
    <row r="10" spans="1:10">
      <c r="A10" s="1"/>
      <c r="F10" t="str">
        <f>"4."&amp;mergeValue(A10)</f>
        <v>4.1</v>
      </c>
      <c r="G10" t="s">
        <v>496</v>
      </c>
      <c r="H10" t="s">
        <v>458</v>
      </c>
    </row>
    <row r="11" spans="1:10">
      <c r="A11" s="1"/>
      <c r="B11" s="1">
        <v>1</v>
      </c>
      <c r="F11" t="str">
        <f>"4."&amp;mergeValue(A11) &amp;"."&amp;mergeValue(B11)</f>
        <v>4.1.1</v>
      </c>
      <c r="G11" t="s">
        <v>593</v>
      </c>
      <c r="H11" t="str">
        <f>IF(region_name="","",region_name)</f>
        <v>Ленинградская область</v>
      </c>
      <c r="I11" t="s">
        <v>499</v>
      </c>
    </row>
    <row r="12" spans="1:10">
      <c r="A12" s="1"/>
      <c r="B12" s="1"/>
      <c r="C12" s="1">
        <v>1</v>
      </c>
      <c r="F12" t="str">
        <f>"4."&amp;mergeValue(A12) &amp;"."&amp;mergeValue(B12)&amp;"."&amp;mergeValue(C12)</f>
        <v>4.1.1.1</v>
      </c>
      <c r="G12" t="s">
        <v>497</v>
      </c>
      <c r="H12" t="str">
        <f>IF(Территории!H13="","","" &amp; Территории!H13 &amp; "")</f>
        <v>Сланцевский муниципальный район</v>
      </c>
      <c r="I12" t="s">
        <v>500</v>
      </c>
    </row>
    <row r="13" spans="1:10">
      <c r="A13" s="1"/>
      <c r="B13" s="1"/>
      <c r="C13" s="1"/>
      <c r="D13">
        <v>1</v>
      </c>
      <c r="F13" t="str">
        <f>"4."&amp;mergeValue(A13) &amp;"."&amp;mergeValue(B13)&amp;"."&amp;mergeValue(C13)&amp;"."&amp;mergeValue(D13)</f>
        <v>4.1.1.1.1</v>
      </c>
      <c r="G13" t="s">
        <v>498</v>
      </c>
      <c r="H13" t="str">
        <f>IF(Территории!R14="","","" &amp; Территории!R14 &amp; "")</f>
        <v>Сланцевское (41642101)</v>
      </c>
      <c r="I13" t="s">
        <v>592</v>
      </c>
    </row>
    <row r="14" spans="1:10">
      <c r="A14" s="1">
        <v>2</v>
      </c>
      <c r="F14" t="str">
        <f>"2." &amp;mergeValue(A14)</f>
        <v>2.2</v>
      </c>
      <c r="G14" t="s">
        <v>494</v>
      </c>
      <c r="H14" t="str">
        <f>IF('Перечень тарифов'!R25="","наименование отсутствует","" &amp; 'Перечень тарифов'!R25 &amp; "")</f>
        <v>наименование отсутствует</v>
      </c>
      <c r="I14" t="s">
        <v>591</v>
      </c>
    </row>
    <row r="15" spans="1:10">
      <c r="A15" s="1"/>
      <c r="F15" t="str">
        <f>"3." &amp;mergeValue(A15)</f>
        <v>3.2</v>
      </c>
      <c r="G15" t="s">
        <v>495</v>
      </c>
      <c r="H1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t="s">
        <v>589</v>
      </c>
    </row>
    <row r="16" spans="1:10">
      <c r="A16" s="1"/>
      <c r="F16" t="str">
        <f>"4."&amp;mergeValue(A16)</f>
        <v>4.2</v>
      </c>
      <c r="G16" t="s">
        <v>496</v>
      </c>
      <c r="H16" t="s">
        <v>458</v>
      </c>
    </row>
    <row r="17" spans="1:9">
      <c r="A17" s="1"/>
      <c r="B17" s="1">
        <v>1</v>
      </c>
      <c r="F17" t="str">
        <f>"4."&amp;mergeValue(A17) &amp;"."&amp;mergeValue(B17)</f>
        <v>4.2.1</v>
      </c>
      <c r="G17" t="s">
        <v>593</v>
      </c>
      <c r="H17" t="str">
        <f>IF(region_name="","",region_name)</f>
        <v>Ленинградская область</v>
      </c>
      <c r="I17" t="s">
        <v>499</v>
      </c>
    </row>
    <row r="18" spans="1:9">
      <c r="A18" s="1"/>
      <c r="B18" s="1"/>
      <c r="C18" s="1">
        <v>1</v>
      </c>
      <c r="F18" t="str">
        <f>"4."&amp;mergeValue(A18) &amp;"."&amp;mergeValue(B18)&amp;"."&amp;mergeValue(C18)</f>
        <v>4.2.1.1</v>
      </c>
      <c r="G18" t="s">
        <v>497</v>
      </c>
      <c r="H18" t="str">
        <f>IF(Территории!H13="","","" &amp; Территории!H13 &amp; "")</f>
        <v>Сланцевский муниципальный район</v>
      </c>
      <c r="I18" t="s">
        <v>500</v>
      </c>
    </row>
    <row r="19" spans="1:9">
      <c r="A19" s="1"/>
      <c r="B19" s="1"/>
      <c r="C19" s="1"/>
      <c r="D19">
        <v>1</v>
      </c>
      <c r="F19" t="str">
        <f>"4."&amp;mergeValue(A19) &amp;"."&amp;mergeValue(B19)&amp;"."&amp;mergeValue(C19)&amp;"."&amp;mergeValue(D19)</f>
        <v>4.2.1.1.1</v>
      </c>
      <c r="G19" t="s">
        <v>498</v>
      </c>
      <c r="H19" t="str">
        <f>IF(Территории!R14="","","" &amp; Территории!R14 &amp; "")</f>
        <v>Сланцевское (41642101)</v>
      </c>
      <c r="I19" t="s">
        <v>592</v>
      </c>
    </row>
    <row r="20" spans="1:9" ht="3" customHeight="1"/>
    <row r="21" spans="1:9" ht="15" customHeight="1">
      <c r="G21" s="1" t="s">
        <v>594</v>
      </c>
      <c r="H21" s="1"/>
    </row>
  </sheetData>
  <sheetProtection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codeName="List06_13">
    <tabColor rgb="FFEAEBEE"/>
    <pageSetUpPr fitToPage="1"/>
  </sheetPr>
  <dimension ref="A1:Z49"/>
  <sheetViews>
    <sheetView showGridLines="0" topLeftCell="I4" zoomScale="80" zoomScaleNormal="80" workbookViewId="0">
      <selection activeCell="L5" sqref="L5:T5"/>
    </sheetView>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5" width="29.7109375" customWidth="1"/>
    <col min="16"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6" max="26" width="11.140625" customWidth="1"/>
    <col min="257" max="264" width="0" hidden="1" customWidth="1"/>
    <col min="265" max="265" width="3.7109375" customWidth="1"/>
    <col min="266" max="266" width="3.85546875" customWidth="1"/>
    <col min="267" max="267" width="3.7109375" customWidth="1"/>
    <col min="268" max="268" width="12.7109375" customWidth="1"/>
    <col min="269" max="269" width="52.7109375" customWidth="1"/>
    <col min="270" max="273" width="0" hidden="1" customWidth="1"/>
    <col min="274" max="274" width="12.28515625" customWidth="1"/>
    <col min="275" max="275" width="6.42578125" customWidth="1"/>
    <col min="276" max="276" width="12.28515625" customWidth="1"/>
    <col min="277" max="277" width="0" hidden="1" customWidth="1"/>
    <col min="278" max="278" width="3.7109375" customWidth="1"/>
    <col min="279" max="279" width="11.140625" bestFit="1" customWidth="1"/>
    <col min="282" max="282" width="11.140625" customWidth="1"/>
    <col min="513" max="520" width="0" hidden="1" customWidth="1"/>
    <col min="521" max="521" width="3.7109375" customWidth="1"/>
    <col min="522" max="522" width="3.85546875" customWidth="1"/>
    <col min="523" max="523" width="3.7109375" customWidth="1"/>
    <col min="524" max="524" width="12.7109375" customWidth="1"/>
    <col min="525" max="525" width="52.7109375" customWidth="1"/>
    <col min="526" max="529" width="0" hidden="1" customWidth="1"/>
    <col min="530" max="530" width="12.28515625" customWidth="1"/>
    <col min="531" max="531" width="6.42578125" customWidth="1"/>
    <col min="532" max="532" width="12.28515625" customWidth="1"/>
    <col min="533" max="533" width="0" hidden="1" customWidth="1"/>
    <col min="534" max="534" width="3.7109375" customWidth="1"/>
    <col min="535" max="535" width="11.140625" bestFit="1" customWidth="1"/>
    <col min="538" max="538" width="11.140625" customWidth="1"/>
    <col min="769" max="776" width="0" hidden="1" customWidth="1"/>
    <col min="777" max="777" width="3.7109375" customWidth="1"/>
    <col min="778" max="778" width="3.85546875" customWidth="1"/>
    <col min="779" max="779" width="3.7109375" customWidth="1"/>
    <col min="780" max="780" width="12.7109375" customWidth="1"/>
    <col min="781" max="781" width="52.7109375" customWidth="1"/>
    <col min="782" max="785" width="0" hidden="1" customWidth="1"/>
    <col min="786" max="786" width="12.28515625" customWidth="1"/>
    <col min="787" max="787" width="6.42578125" customWidth="1"/>
    <col min="788" max="788" width="12.28515625" customWidth="1"/>
    <col min="789" max="789" width="0" hidden="1" customWidth="1"/>
    <col min="790" max="790" width="3.7109375" customWidth="1"/>
    <col min="791" max="791" width="11.140625" bestFit="1" customWidth="1"/>
    <col min="794" max="794" width="11.140625" customWidth="1"/>
    <col min="1025" max="1032" width="0" hidden="1" customWidth="1"/>
    <col min="1033" max="1033" width="3.7109375" customWidth="1"/>
    <col min="1034" max="1034" width="3.85546875" customWidth="1"/>
    <col min="1035" max="1035" width="3.7109375" customWidth="1"/>
    <col min="1036" max="1036" width="12.7109375" customWidth="1"/>
    <col min="1037" max="1037" width="52.7109375" customWidth="1"/>
    <col min="1038" max="1041" width="0" hidden="1" customWidth="1"/>
    <col min="1042" max="1042" width="12.28515625" customWidth="1"/>
    <col min="1043" max="1043" width="6.42578125" customWidth="1"/>
    <col min="1044" max="1044" width="12.28515625" customWidth="1"/>
    <col min="1045" max="1045" width="0" hidden="1" customWidth="1"/>
    <col min="1046" max="1046" width="3.7109375" customWidth="1"/>
    <col min="1047" max="1047" width="11.140625" bestFit="1" customWidth="1"/>
    <col min="1050" max="1050" width="11.140625" customWidth="1"/>
    <col min="1281" max="1288" width="0" hidden="1" customWidth="1"/>
    <col min="1289" max="1289" width="3.7109375" customWidth="1"/>
    <col min="1290" max="1290" width="3.85546875" customWidth="1"/>
    <col min="1291" max="1291" width="3.7109375" customWidth="1"/>
    <col min="1292" max="1292" width="12.7109375" customWidth="1"/>
    <col min="1293" max="1293" width="52.7109375" customWidth="1"/>
    <col min="1294" max="1297" width="0" hidden="1" customWidth="1"/>
    <col min="1298" max="1298" width="12.28515625" customWidth="1"/>
    <col min="1299" max="1299" width="6.42578125" customWidth="1"/>
    <col min="1300" max="1300" width="12.28515625" customWidth="1"/>
    <col min="1301" max="1301" width="0" hidden="1" customWidth="1"/>
    <col min="1302" max="1302" width="3.7109375" customWidth="1"/>
    <col min="1303" max="1303" width="11.140625" bestFit="1" customWidth="1"/>
    <col min="1306" max="1306" width="11.140625" customWidth="1"/>
    <col min="1537" max="1544" width="0" hidden="1" customWidth="1"/>
    <col min="1545" max="1545" width="3.7109375" customWidth="1"/>
    <col min="1546" max="1546" width="3.85546875" customWidth="1"/>
    <col min="1547" max="1547" width="3.7109375" customWidth="1"/>
    <col min="1548" max="1548" width="12.7109375" customWidth="1"/>
    <col min="1549" max="1549" width="52.7109375" customWidth="1"/>
    <col min="1550" max="1553" width="0" hidden="1" customWidth="1"/>
    <col min="1554" max="1554" width="12.28515625" customWidth="1"/>
    <col min="1555" max="1555" width="6.42578125" customWidth="1"/>
    <col min="1556" max="1556" width="12.28515625" customWidth="1"/>
    <col min="1557" max="1557" width="0" hidden="1" customWidth="1"/>
    <col min="1558" max="1558" width="3.7109375" customWidth="1"/>
    <col min="1559" max="1559" width="11.140625" bestFit="1" customWidth="1"/>
    <col min="1562" max="1562" width="11.140625" customWidth="1"/>
    <col min="1793" max="1800" width="0" hidden="1" customWidth="1"/>
    <col min="1801" max="1801" width="3.7109375" customWidth="1"/>
    <col min="1802" max="1802" width="3.85546875" customWidth="1"/>
    <col min="1803" max="1803" width="3.7109375" customWidth="1"/>
    <col min="1804" max="1804" width="12.7109375" customWidth="1"/>
    <col min="1805" max="1805" width="52.7109375" customWidth="1"/>
    <col min="1806" max="1809" width="0" hidden="1" customWidth="1"/>
    <col min="1810" max="1810" width="12.28515625" customWidth="1"/>
    <col min="1811" max="1811" width="6.42578125" customWidth="1"/>
    <col min="1812" max="1812" width="12.28515625" customWidth="1"/>
    <col min="1813" max="1813" width="0" hidden="1" customWidth="1"/>
    <col min="1814" max="1814" width="3.7109375" customWidth="1"/>
    <col min="1815" max="1815" width="11.140625" bestFit="1" customWidth="1"/>
    <col min="1818" max="1818" width="11.140625" customWidth="1"/>
    <col min="2049" max="2056" width="0" hidden="1" customWidth="1"/>
    <col min="2057" max="2057" width="3.7109375" customWidth="1"/>
    <col min="2058" max="2058" width="3.85546875" customWidth="1"/>
    <col min="2059" max="2059" width="3.7109375" customWidth="1"/>
    <col min="2060" max="2060" width="12.7109375" customWidth="1"/>
    <col min="2061" max="2061" width="52.7109375" customWidth="1"/>
    <col min="2062" max="2065" width="0" hidden="1" customWidth="1"/>
    <col min="2066" max="2066" width="12.28515625" customWidth="1"/>
    <col min="2067" max="2067" width="6.42578125" customWidth="1"/>
    <col min="2068" max="2068" width="12.28515625" customWidth="1"/>
    <col min="2069" max="2069" width="0" hidden="1" customWidth="1"/>
    <col min="2070" max="2070" width="3.7109375" customWidth="1"/>
    <col min="2071" max="2071" width="11.140625" bestFit="1" customWidth="1"/>
    <col min="2074" max="2074" width="11.140625" customWidth="1"/>
    <col min="2305" max="2312" width="0" hidden="1" customWidth="1"/>
    <col min="2313" max="2313" width="3.7109375" customWidth="1"/>
    <col min="2314" max="2314" width="3.85546875" customWidth="1"/>
    <col min="2315" max="2315" width="3.7109375" customWidth="1"/>
    <col min="2316" max="2316" width="12.7109375" customWidth="1"/>
    <col min="2317" max="2317" width="52.7109375" customWidth="1"/>
    <col min="2318" max="2321" width="0" hidden="1" customWidth="1"/>
    <col min="2322" max="2322" width="12.28515625" customWidth="1"/>
    <col min="2323" max="2323" width="6.42578125" customWidth="1"/>
    <col min="2324" max="2324" width="12.28515625" customWidth="1"/>
    <col min="2325" max="2325" width="0" hidden="1" customWidth="1"/>
    <col min="2326" max="2326" width="3.7109375" customWidth="1"/>
    <col min="2327" max="2327" width="11.140625" bestFit="1" customWidth="1"/>
    <col min="2330" max="2330" width="11.140625" customWidth="1"/>
    <col min="2561" max="2568" width="0" hidden="1" customWidth="1"/>
    <col min="2569" max="2569" width="3.7109375" customWidth="1"/>
    <col min="2570" max="2570" width="3.85546875" customWidth="1"/>
    <col min="2571" max="2571" width="3.7109375" customWidth="1"/>
    <col min="2572" max="2572" width="12.7109375" customWidth="1"/>
    <col min="2573" max="2573" width="52.7109375" customWidth="1"/>
    <col min="2574" max="2577" width="0" hidden="1" customWidth="1"/>
    <col min="2578" max="2578" width="12.28515625" customWidth="1"/>
    <col min="2579" max="2579" width="6.42578125" customWidth="1"/>
    <col min="2580" max="2580" width="12.28515625" customWidth="1"/>
    <col min="2581" max="2581" width="0" hidden="1" customWidth="1"/>
    <col min="2582" max="2582" width="3.7109375" customWidth="1"/>
    <col min="2583" max="2583" width="11.140625" bestFit="1" customWidth="1"/>
    <col min="2586" max="2586" width="11.140625" customWidth="1"/>
    <col min="2817" max="2824" width="0" hidden="1" customWidth="1"/>
    <col min="2825" max="2825" width="3.7109375" customWidth="1"/>
    <col min="2826" max="2826" width="3.85546875" customWidth="1"/>
    <col min="2827" max="2827" width="3.7109375" customWidth="1"/>
    <col min="2828" max="2828" width="12.7109375" customWidth="1"/>
    <col min="2829" max="2829" width="52.7109375" customWidth="1"/>
    <col min="2830" max="2833" width="0" hidden="1" customWidth="1"/>
    <col min="2834" max="2834" width="12.28515625" customWidth="1"/>
    <col min="2835" max="2835" width="6.42578125" customWidth="1"/>
    <col min="2836" max="2836" width="12.28515625" customWidth="1"/>
    <col min="2837" max="2837" width="0" hidden="1" customWidth="1"/>
    <col min="2838" max="2838" width="3.7109375" customWidth="1"/>
    <col min="2839" max="2839" width="11.140625" bestFit="1" customWidth="1"/>
    <col min="2842" max="2842" width="11.140625" customWidth="1"/>
    <col min="3073" max="3080" width="0" hidden="1" customWidth="1"/>
    <col min="3081" max="3081" width="3.7109375" customWidth="1"/>
    <col min="3082" max="3082" width="3.85546875" customWidth="1"/>
    <col min="3083" max="3083" width="3.7109375" customWidth="1"/>
    <col min="3084" max="3084" width="12.7109375" customWidth="1"/>
    <col min="3085" max="3085" width="52.7109375" customWidth="1"/>
    <col min="3086" max="3089" width="0" hidden="1" customWidth="1"/>
    <col min="3090" max="3090" width="12.28515625" customWidth="1"/>
    <col min="3091" max="3091" width="6.42578125" customWidth="1"/>
    <col min="3092" max="3092" width="12.28515625" customWidth="1"/>
    <col min="3093" max="3093" width="0" hidden="1" customWidth="1"/>
    <col min="3094" max="3094" width="3.7109375" customWidth="1"/>
    <col min="3095" max="3095" width="11.140625" bestFit="1" customWidth="1"/>
    <col min="3098" max="3098" width="11.140625" customWidth="1"/>
    <col min="3329" max="3336" width="0" hidden="1" customWidth="1"/>
    <col min="3337" max="3337" width="3.7109375" customWidth="1"/>
    <col min="3338" max="3338" width="3.85546875" customWidth="1"/>
    <col min="3339" max="3339" width="3.7109375" customWidth="1"/>
    <col min="3340" max="3340" width="12.7109375" customWidth="1"/>
    <col min="3341" max="3341" width="52.7109375" customWidth="1"/>
    <col min="3342" max="3345" width="0" hidden="1" customWidth="1"/>
    <col min="3346" max="3346" width="12.28515625" customWidth="1"/>
    <col min="3347" max="3347" width="6.42578125" customWidth="1"/>
    <col min="3348" max="3348" width="12.28515625" customWidth="1"/>
    <col min="3349" max="3349" width="0" hidden="1" customWidth="1"/>
    <col min="3350" max="3350" width="3.7109375" customWidth="1"/>
    <col min="3351" max="3351" width="11.140625" bestFit="1" customWidth="1"/>
    <col min="3354" max="3354" width="11.140625" customWidth="1"/>
    <col min="3585" max="3592" width="0" hidden="1" customWidth="1"/>
    <col min="3593" max="3593" width="3.7109375" customWidth="1"/>
    <col min="3594" max="3594" width="3.85546875" customWidth="1"/>
    <col min="3595" max="3595" width="3.7109375" customWidth="1"/>
    <col min="3596" max="3596" width="12.7109375" customWidth="1"/>
    <col min="3597" max="3597" width="52.7109375" customWidth="1"/>
    <col min="3598" max="3601" width="0" hidden="1" customWidth="1"/>
    <col min="3602" max="3602" width="12.28515625" customWidth="1"/>
    <col min="3603" max="3603" width="6.42578125" customWidth="1"/>
    <col min="3604" max="3604" width="12.28515625" customWidth="1"/>
    <col min="3605" max="3605" width="0" hidden="1" customWidth="1"/>
    <col min="3606" max="3606" width="3.7109375" customWidth="1"/>
    <col min="3607" max="3607" width="11.140625" bestFit="1" customWidth="1"/>
    <col min="3610" max="3610" width="11.140625" customWidth="1"/>
    <col min="3841" max="3848" width="0" hidden="1" customWidth="1"/>
    <col min="3849" max="3849" width="3.7109375" customWidth="1"/>
    <col min="3850" max="3850" width="3.85546875" customWidth="1"/>
    <col min="3851" max="3851" width="3.7109375" customWidth="1"/>
    <col min="3852" max="3852" width="12.7109375" customWidth="1"/>
    <col min="3853" max="3853" width="52.7109375" customWidth="1"/>
    <col min="3854" max="3857" width="0" hidden="1" customWidth="1"/>
    <col min="3858" max="3858" width="12.28515625" customWidth="1"/>
    <col min="3859" max="3859" width="6.42578125" customWidth="1"/>
    <col min="3860" max="3860" width="12.28515625" customWidth="1"/>
    <col min="3861" max="3861" width="0" hidden="1" customWidth="1"/>
    <col min="3862" max="3862" width="3.7109375" customWidth="1"/>
    <col min="3863" max="3863" width="11.140625" bestFit="1" customWidth="1"/>
    <col min="3866" max="3866" width="11.140625" customWidth="1"/>
    <col min="4097" max="4104" width="0" hidden="1" customWidth="1"/>
    <col min="4105" max="4105" width="3.7109375" customWidth="1"/>
    <col min="4106" max="4106" width="3.85546875" customWidth="1"/>
    <col min="4107" max="4107" width="3.7109375" customWidth="1"/>
    <col min="4108" max="4108" width="12.7109375" customWidth="1"/>
    <col min="4109" max="4109" width="52.7109375" customWidth="1"/>
    <col min="4110" max="4113" width="0" hidden="1" customWidth="1"/>
    <col min="4114" max="4114" width="12.28515625" customWidth="1"/>
    <col min="4115" max="4115" width="6.42578125" customWidth="1"/>
    <col min="4116" max="4116" width="12.28515625" customWidth="1"/>
    <col min="4117" max="4117" width="0" hidden="1" customWidth="1"/>
    <col min="4118" max="4118" width="3.7109375" customWidth="1"/>
    <col min="4119" max="4119" width="11.140625" bestFit="1" customWidth="1"/>
    <col min="4122" max="4122" width="11.140625" customWidth="1"/>
    <col min="4353" max="4360" width="0" hidden="1" customWidth="1"/>
    <col min="4361" max="4361" width="3.7109375" customWidth="1"/>
    <col min="4362" max="4362" width="3.85546875" customWidth="1"/>
    <col min="4363" max="4363" width="3.7109375" customWidth="1"/>
    <col min="4364" max="4364" width="12.7109375" customWidth="1"/>
    <col min="4365" max="4365" width="52.7109375" customWidth="1"/>
    <col min="4366" max="4369" width="0" hidden="1" customWidth="1"/>
    <col min="4370" max="4370" width="12.28515625" customWidth="1"/>
    <col min="4371" max="4371" width="6.42578125" customWidth="1"/>
    <col min="4372" max="4372" width="12.28515625" customWidth="1"/>
    <col min="4373" max="4373" width="0" hidden="1" customWidth="1"/>
    <col min="4374" max="4374" width="3.7109375" customWidth="1"/>
    <col min="4375" max="4375" width="11.140625" bestFit="1" customWidth="1"/>
    <col min="4378" max="4378" width="11.140625" customWidth="1"/>
    <col min="4609" max="4616" width="0" hidden="1" customWidth="1"/>
    <col min="4617" max="4617" width="3.7109375" customWidth="1"/>
    <col min="4618" max="4618" width="3.85546875" customWidth="1"/>
    <col min="4619" max="4619" width="3.7109375" customWidth="1"/>
    <col min="4620" max="4620" width="12.7109375" customWidth="1"/>
    <col min="4621" max="4621" width="52.7109375" customWidth="1"/>
    <col min="4622" max="4625" width="0" hidden="1" customWidth="1"/>
    <col min="4626" max="4626" width="12.28515625" customWidth="1"/>
    <col min="4627" max="4627" width="6.42578125" customWidth="1"/>
    <col min="4628" max="4628" width="12.28515625" customWidth="1"/>
    <col min="4629" max="4629" width="0" hidden="1" customWidth="1"/>
    <col min="4630" max="4630" width="3.7109375" customWidth="1"/>
    <col min="4631" max="4631" width="11.140625" bestFit="1" customWidth="1"/>
    <col min="4634" max="4634" width="11.140625" customWidth="1"/>
    <col min="4865" max="4872" width="0" hidden="1" customWidth="1"/>
    <col min="4873" max="4873" width="3.7109375" customWidth="1"/>
    <col min="4874" max="4874" width="3.85546875" customWidth="1"/>
    <col min="4875" max="4875" width="3.7109375" customWidth="1"/>
    <col min="4876" max="4876" width="12.7109375" customWidth="1"/>
    <col min="4877" max="4877" width="52.7109375" customWidth="1"/>
    <col min="4878" max="4881" width="0" hidden="1" customWidth="1"/>
    <col min="4882" max="4882" width="12.28515625" customWidth="1"/>
    <col min="4883" max="4883" width="6.42578125" customWidth="1"/>
    <col min="4884" max="4884" width="12.28515625" customWidth="1"/>
    <col min="4885" max="4885" width="0" hidden="1" customWidth="1"/>
    <col min="4886" max="4886" width="3.7109375" customWidth="1"/>
    <col min="4887" max="4887" width="11.140625" bestFit="1" customWidth="1"/>
    <col min="4890" max="4890" width="11.140625" customWidth="1"/>
    <col min="5121" max="5128" width="0" hidden="1" customWidth="1"/>
    <col min="5129" max="5129" width="3.7109375" customWidth="1"/>
    <col min="5130" max="5130" width="3.85546875" customWidth="1"/>
    <col min="5131" max="5131" width="3.7109375" customWidth="1"/>
    <col min="5132" max="5132" width="12.7109375" customWidth="1"/>
    <col min="5133" max="5133" width="52.7109375" customWidth="1"/>
    <col min="5134" max="5137" width="0" hidden="1" customWidth="1"/>
    <col min="5138" max="5138" width="12.28515625" customWidth="1"/>
    <col min="5139" max="5139" width="6.42578125" customWidth="1"/>
    <col min="5140" max="5140" width="12.28515625" customWidth="1"/>
    <col min="5141" max="5141" width="0" hidden="1" customWidth="1"/>
    <col min="5142" max="5142" width="3.7109375" customWidth="1"/>
    <col min="5143" max="5143" width="11.140625" bestFit="1" customWidth="1"/>
    <col min="5146" max="5146" width="11.140625" customWidth="1"/>
    <col min="5377" max="5384" width="0" hidden="1" customWidth="1"/>
    <col min="5385" max="5385" width="3.7109375" customWidth="1"/>
    <col min="5386" max="5386" width="3.85546875" customWidth="1"/>
    <col min="5387" max="5387" width="3.7109375" customWidth="1"/>
    <col min="5388" max="5388" width="12.7109375" customWidth="1"/>
    <col min="5389" max="5389" width="52.7109375" customWidth="1"/>
    <col min="5390" max="5393" width="0" hidden="1" customWidth="1"/>
    <col min="5394" max="5394" width="12.28515625" customWidth="1"/>
    <col min="5395" max="5395" width="6.42578125" customWidth="1"/>
    <col min="5396" max="5396" width="12.28515625" customWidth="1"/>
    <col min="5397" max="5397" width="0" hidden="1" customWidth="1"/>
    <col min="5398" max="5398" width="3.7109375" customWidth="1"/>
    <col min="5399" max="5399" width="11.140625" bestFit="1" customWidth="1"/>
    <col min="5402" max="5402" width="11.140625" customWidth="1"/>
    <col min="5633" max="5640" width="0" hidden="1" customWidth="1"/>
    <col min="5641" max="5641" width="3.7109375" customWidth="1"/>
    <col min="5642" max="5642" width="3.85546875" customWidth="1"/>
    <col min="5643" max="5643" width="3.7109375" customWidth="1"/>
    <col min="5644" max="5644" width="12.7109375" customWidth="1"/>
    <col min="5645" max="5645" width="52.7109375" customWidth="1"/>
    <col min="5646" max="5649" width="0" hidden="1" customWidth="1"/>
    <col min="5650" max="5650" width="12.28515625" customWidth="1"/>
    <col min="5651" max="5651" width="6.42578125" customWidth="1"/>
    <col min="5652" max="5652" width="12.28515625" customWidth="1"/>
    <col min="5653" max="5653" width="0" hidden="1" customWidth="1"/>
    <col min="5654" max="5654" width="3.7109375" customWidth="1"/>
    <col min="5655" max="5655" width="11.140625" bestFit="1" customWidth="1"/>
    <col min="5658" max="5658" width="11.140625" customWidth="1"/>
    <col min="5889" max="5896" width="0" hidden="1" customWidth="1"/>
    <col min="5897" max="5897" width="3.7109375" customWidth="1"/>
    <col min="5898" max="5898" width="3.85546875" customWidth="1"/>
    <col min="5899" max="5899" width="3.7109375" customWidth="1"/>
    <col min="5900" max="5900" width="12.7109375" customWidth="1"/>
    <col min="5901" max="5901" width="52.7109375" customWidth="1"/>
    <col min="5902" max="5905" width="0" hidden="1" customWidth="1"/>
    <col min="5906" max="5906" width="12.28515625" customWidth="1"/>
    <col min="5907" max="5907" width="6.42578125" customWidth="1"/>
    <col min="5908" max="5908" width="12.28515625" customWidth="1"/>
    <col min="5909" max="5909" width="0" hidden="1" customWidth="1"/>
    <col min="5910" max="5910" width="3.7109375" customWidth="1"/>
    <col min="5911" max="5911" width="11.140625" bestFit="1" customWidth="1"/>
    <col min="5914" max="5914" width="11.140625" customWidth="1"/>
    <col min="6145" max="6152" width="0" hidden="1" customWidth="1"/>
    <col min="6153" max="6153" width="3.7109375" customWidth="1"/>
    <col min="6154" max="6154" width="3.85546875" customWidth="1"/>
    <col min="6155" max="6155" width="3.7109375" customWidth="1"/>
    <col min="6156" max="6156" width="12.7109375" customWidth="1"/>
    <col min="6157" max="6157" width="52.7109375" customWidth="1"/>
    <col min="6158" max="6161" width="0" hidden="1" customWidth="1"/>
    <col min="6162" max="6162" width="12.28515625" customWidth="1"/>
    <col min="6163" max="6163" width="6.42578125" customWidth="1"/>
    <col min="6164" max="6164" width="12.28515625" customWidth="1"/>
    <col min="6165" max="6165" width="0" hidden="1" customWidth="1"/>
    <col min="6166" max="6166" width="3.7109375" customWidth="1"/>
    <col min="6167" max="6167" width="11.140625" bestFit="1" customWidth="1"/>
    <col min="6170" max="6170" width="11.140625" customWidth="1"/>
    <col min="6401" max="6408" width="0" hidden="1" customWidth="1"/>
    <col min="6409" max="6409" width="3.7109375" customWidth="1"/>
    <col min="6410" max="6410" width="3.85546875" customWidth="1"/>
    <col min="6411" max="6411" width="3.7109375" customWidth="1"/>
    <col min="6412" max="6412" width="12.7109375" customWidth="1"/>
    <col min="6413" max="6413" width="52.7109375" customWidth="1"/>
    <col min="6414" max="6417" width="0" hidden="1" customWidth="1"/>
    <col min="6418" max="6418" width="12.28515625" customWidth="1"/>
    <col min="6419" max="6419" width="6.42578125" customWidth="1"/>
    <col min="6420" max="6420" width="12.28515625" customWidth="1"/>
    <col min="6421" max="6421" width="0" hidden="1" customWidth="1"/>
    <col min="6422" max="6422" width="3.7109375" customWidth="1"/>
    <col min="6423" max="6423" width="11.140625" bestFit="1" customWidth="1"/>
    <col min="6426" max="6426" width="11.140625" customWidth="1"/>
    <col min="6657" max="6664" width="0" hidden="1" customWidth="1"/>
    <col min="6665" max="6665" width="3.7109375" customWidth="1"/>
    <col min="6666" max="6666" width="3.85546875" customWidth="1"/>
    <col min="6667" max="6667" width="3.7109375" customWidth="1"/>
    <col min="6668" max="6668" width="12.7109375" customWidth="1"/>
    <col min="6669" max="6669" width="52.7109375" customWidth="1"/>
    <col min="6670" max="6673" width="0" hidden="1" customWidth="1"/>
    <col min="6674" max="6674" width="12.28515625" customWidth="1"/>
    <col min="6675" max="6675" width="6.42578125" customWidth="1"/>
    <col min="6676" max="6676" width="12.28515625" customWidth="1"/>
    <col min="6677" max="6677" width="0" hidden="1" customWidth="1"/>
    <col min="6678" max="6678" width="3.7109375" customWidth="1"/>
    <col min="6679" max="6679" width="11.140625" bestFit="1" customWidth="1"/>
    <col min="6682" max="6682" width="11.140625" customWidth="1"/>
    <col min="6913" max="6920" width="0" hidden="1" customWidth="1"/>
    <col min="6921" max="6921" width="3.7109375" customWidth="1"/>
    <col min="6922" max="6922" width="3.85546875" customWidth="1"/>
    <col min="6923" max="6923" width="3.7109375" customWidth="1"/>
    <col min="6924" max="6924" width="12.7109375" customWidth="1"/>
    <col min="6925" max="6925" width="52.7109375" customWidth="1"/>
    <col min="6926" max="6929" width="0" hidden="1" customWidth="1"/>
    <col min="6930" max="6930" width="12.28515625" customWidth="1"/>
    <col min="6931" max="6931" width="6.42578125" customWidth="1"/>
    <col min="6932" max="6932" width="12.28515625" customWidth="1"/>
    <col min="6933" max="6933" width="0" hidden="1" customWidth="1"/>
    <col min="6934" max="6934" width="3.7109375" customWidth="1"/>
    <col min="6935" max="6935" width="11.140625" bestFit="1" customWidth="1"/>
    <col min="6938" max="6938" width="11.140625" customWidth="1"/>
    <col min="7169" max="7176" width="0" hidden="1" customWidth="1"/>
    <col min="7177" max="7177" width="3.7109375" customWidth="1"/>
    <col min="7178" max="7178" width="3.85546875" customWidth="1"/>
    <col min="7179" max="7179" width="3.7109375" customWidth="1"/>
    <col min="7180" max="7180" width="12.7109375" customWidth="1"/>
    <col min="7181" max="7181" width="52.7109375" customWidth="1"/>
    <col min="7182" max="7185" width="0" hidden="1" customWidth="1"/>
    <col min="7186" max="7186" width="12.28515625" customWidth="1"/>
    <col min="7187" max="7187" width="6.42578125" customWidth="1"/>
    <col min="7188" max="7188" width="12.28515625" customWidth="1"/>
    <col min="7189" max="7189" width="0" hidden="1" customWidth="1"/>
    <col min="7190" max="7190" width="3.7109375" customWidth="1"/>
    <col min="7191" max="7191" width="11.140625" bestFit="1" customWidth="1"/>
    <col min="7194" max="7194" width="11.140625" customWidth="1"/>
    <col min="7425" max="7432" width="0" hidden="1" customWidth="1"/>
    <col min="7433" max="7433" width="3.7109375" customWidth="1"/>
    <col min="7434" max="7434" width="3.85546875" customWidth="1"/>
    <col min="7435" max="7435" width="3.7109375" customWidth="1"/>
    <col min="7436" max="7436" width="12.7109375" customWidth="1"/>
    <col min="7437" max="7437" width="52.7109375" customWidth="1"/>
    <col min="7438" max="7441" width="0" hidden="1" customWidth="1"/>
    <col min="7442" max="7442" width="12.28515625" customWidth="1"/>
    <col min="7443" max="7443" width="6.42578125" customWidth="1"/>
    <col min="7444" max="7444" width="12.28515625" customWidth="1"/>
    <col min="7445" max="7445" width="0" hidden="1" customWidth="1"/>
    <col min="7446" max="7446" width="3.7109375" customWidth="1"/>
    <col min="7447" max="7447" width="11.140625" bestFit="1" customWidth="1"/>
    <col min="7450" max="7450" width="11.140625" customWidth="1"/>
    <col min="7681" max="7688" width="0" hidden="1" customWidth="1"/>
    <col min="7689" max="7689" width="3.7109375" customWidth="1"/>
    <col min="7690" max="7690" width="3.85546875" customWidth="1"/>
    <col min="7691" max="7691" width="3.7109375" customWidth="1"/>
    <col min="7692" max="7692" width="12.7109375" customWidth="1"/>
    <col min="7693" max="7693" width="52.7109375" customWidth="1"/>
    <col min="7694" max="7697" width="0" hidden="1" customWidth="1"/>
    <col min="7698" max="7698" width="12.28515625" customWidth="1"/>
    <col min="7699" max="7699" width="6.42578125" customWidth="1"/>
    <col min="7700" max="7700" width="12.28515625" customWidth="1"/>
    <col min="7701" max="7701" width="0" hidden="1" customWidth="1"/>
    <col min="7702" max="7702" width="3.7109375" customWidth="1"/>
    <col min="7703" max="7703" width="11.140625" bestFit="1" customWidth="1"/>
    <col min="7706" max="7706" width="11.140625" customWidth="1"/>
    <col min="7937" max="7944" width="0" hidden="1" customWidth="1"/>
    <col min="7945" max="7945" width="3.7109375" customWidth="1"/>
    <col min="7946" max="7946" width="3.85546875" customWidth="1"/>
    <col min="7947" max="7947" width="3.7109375" customWidth="1"/>
    <col min="7948" max="7948" width="12.7109375" customWidth="1"/>
    <col min="7949" max="7949" width="52.7109375" customWidth="1"/>
    <col min="7950" max="7953" width="0" hidden="1" customWidth="1"/>
    <col min="7954" max="7954" width="12.28515625" customWidth="1"/>
    <col min="7955" max="7955" width="6.42578125" customWidth="1"/>
    <col min="7956" max="7956" width="12.28515625" customWidth="1"/>
    <col min="7957" max="7957" width="0" hidden="1" customWidth="1"/>
    <col min="7958" max="7958" width="3.7109375" customWidth="1"/>
    <col min="7959" max="7959" width="11.140625" bestFit="1" customWidth="1"/>
    <col min="7962" max="7962" width="11.140625" customWidth="1"/>
    <col min="8193" max="8200" width="0" hidden="1" customWidth="1"/>
    <col min="8201" max="8201" width="3.7109375" customWidth="1"/>
    <col min="8202" max="8202" width="3.85546875" customWidth="1"/>
    <col min="8203" max="8203" width="3.7109375" customWidth="1"/>
    <col min="8204" max="8204" width="12.7109375" customWidth="1"/>
    <col min="8205" max="8205" width="52.7109375" customWidth="1"/>
    <col min="8206" max="8209" width="0" hidden="1" customWidth="1"/>
    <col min="8210" max="8210" width="12.28515625" customWidth="1"/>
    <col min="8211" max="8211" width="6.42578125" customWidth="1"/>
    <col min="8212" max="8212" width="12.28515625" customWidth="1"/>
    <col min="8213" max="8213" width="0" hidden="1" customWidth="1"/>
    <col min="8214" max="8214" width="3.7109375" customWidth="1"/>
    <col min="8215" max="8215" width="11.140625" bestFit="1" customWidth="1"/>
    <col min="8218" max="8218" width="11.140625" customWidth="1"/>
    <col min="8449" max="8456" width="0" hidden="1" customWidth="1"/>
    <col min="8457" max="8457" width="3.7109375" customWidth="1"/>
    <col min="8458" max="8458" width="3.85546875" customWidth="1"/>
    <col min="8459" max="8459" width="3.7109375" customWidth="1"/>
    <col min="8460" max="8460" width="12.7109375" customWidth="1"/>
    <col min="8461" max="8461" width="52.7109375" customWidth="1"/>
    <col min="8462" max="8465" width="0" hidden="1" customWidth="1"/>
    <col min="8466" max="8466" width="12.28515625" customWidth="1"/>
    <col min="8467" max="8467" width="6.42578125" customWidth="1"/>
    <col min="8468" max="8468" width="12.28515625" customWidth="1"/>
    <col min="8469" max="8469" width="0" hidden="1" customWidth="1"/>
    <col min="8470" max="8470" width="3.7109375" customWidth="1"/>
    <col min="8471" max="8471" width="11.140625" bestFit="1" customWidth="1"/>
    <col min="8474" max="8474" width="11.140625" customWidth="1"/>
    <col min="8705" max="8712" width="0" hidden="1" customWidth="1"/>
    <col min="8713" max="8713" width="3.7109375" customWidth="1"/>
    <col min="8714" max="8714" width="3.85546875" customWidth="1"/>
    <col min="8715" max="8715" width="3.7109375" customWidth="1"/>
    <col min="8716" max="8716" width="12.7109375" customWidth="1"/>
    <col min="8717" max="8717" width="52.7109375" customWidth="1"/>
    <col min="8718" max="8721" width="0" hidden="1" customWidth="1"/>
    <col min="8722" max="8722" width="12.28515625" customWidth="1"/>
    <col min="8723" max="8723" width="6.42578125" customWidth="1"/>
    <col min="8724" max="8724" width="12.28515625" customWidth="1"/>
    <col min="8725" max="8725" width="0" hidden="1" customWidth="1"/>
    <col min="8726" max="8726" width="3.7109375" customWidth="1"/>
    <col min="8727" max="8727" width="11.140625" bestFit="1" customWidth="1"/>
    <col min="8730" max="8730" width="11.140625" customWidth="1"/>
    <col min="8961" max="8968" width="0" hidden="1" customWidth="1"/>
    <col min="8969" max="8969" width="3.7109375" customWidth="1"/>
    <col min="8970" max="8970" width="3.85546875" customWidth="1"/>
    <col min="8971" max="8971" width="3.7109375" customWidth="1"/>
    <col min="8972" max="8972" width="12.7109375" customWidth="1"/>
    <col min="8973" max="8973" width="52.7109375" customWidth="1"/>
    <col min="8974" max="8977" width="0" hidden="1" customWidth="1"/>
    <col min="8978" max="8978" width="12.28515625" customWidth="1"/>
    <col min="8979" max="8979" width="6.42578125" customWidth="1"/>
    <col min="8980" max="8980" width="12.28515625" customWidth="1"/>
    <col min="8981" max="8981" width="0" hidden="1" customWidth="1"/>
    <col min="8982" max="8982" width="3.7109375" customWidth="1"/>
    <col min="8983" max="8983" width="11.140625" bestFit="1" customWidth="1"/>
    <col min="8986" max="8986" width="11.140625" customWidth="1"/>
    <col min="9217" max="9224" width="0" hidden="1" customWidth="1"/>
    <col min="9225" max="9225" width="3.7109375" customWidth="1"/>
    <col min="9226" max="9226" width="3.85546875" customWidth="1"/>
    <col min="9227" max="9227" width="3.7109375" customWidth="1"/>
    <col min="9228" max="9228" width="12.7109375" customWidth="1"/>
    <col min="9229" max="9229" width="52.7109375" customWidth="1"/>
    <col min="9230" max="9233" width="0" hidden="1" customWidth="1"/>
    <col min="9234" max="9234" width="12.28515625" customWidth="1"/>
    <col min="9235" max="9235" width="6.42578125" customWidth="1"/>
    <col min="9236" max="9236" width="12.28515625" customWidth="1"/>
    <col min="9237" max="9237" width="0" hidden="1" customWidth="1"/>
    <col min="9238" max="9238" width="3.7109375" customWidth="1"/>
    <col min="9239" max="9239" width="11.140625" bestFit="1" customWidth="1"/>
    <col min="9242" max="9242" width="11.140625" customWidth="1"/>
    <col min="9473" max="9480" width="0" hidden="1" customWidth="1"/>
    <col min="9481" max="9481" width="3.7109375" customWidth="1"/>
    <col min="9482" max="9482" width="3.85546875" customWidth="1"/>
    <col min="9483" max="9483" width="3.7109375" customWidth="1"/>
    <col min="9484" max="9484" width="12.7109375" customWidth="1"/>
    <col min="9485" max="9485" width="52.7109375" customWidth="1"/>
    <col min="9486" max="9489" width="0" hidden="1" customWidth="1"/>
    <col min="9490" max="9490" width="12.28515625" customWidth="1"/>
    <col min="9491" max="9491" width="6.42578125" customWidth="1"/>
    <col min="9492" max="9492" width="12.28515625" customWidth="1"/>
    <col min="9493" max="9493" width="0" hidden="1" customWidth="1"/>
    <col min="9494" max="9494" width="3.7109375" customWidth="1"/>
    <col min="9495" max="9495" width="11.140625" bestFit="1" customWidth="1"/>
    <col min="9498" max="9498" width="11.140625" customWidth="1"/>
    <col min="9729" max="9736" width="0" hidden="1" customWidth="1"/>
    <col min="9737" max="9737" width="3.7109375" customWidth="1"/>
    <col min="9738" max="9738" width="3.85546875" customWidth="1"/>
    <col min="9739" max="9739" width="3.7109375" customWidth="1"/>
    <col min="9740" max="9740" width="12.7109375" customWidth="1"/>
    <col min="9741" max="9741" width="52.7109375" customWidth="1"/>
    <col min="9742" max="9745" width="0" hidden="1" customWidth="1"/>
    <col min="9746" max="9746" width="12.28515625" customWidth="1"/>
    <col min="9747" max="9747" width="6.42578125" customWidth="1"/>
    <col min="9748" max="9748" width="12.28515625" customWidth="1"/>
    <col min="9749" max="9749" width="0" hidden="1" customWidth="1"/>
    <col min="9750" max="9750" width="3.7109375" customWidth="1"/>
    <col min="9751" max="9751" width="11.140625" bestFit="1" customWidth="1"/>
    <col min="9754" max="9754" width="11.140625" customWidth="1"/>
    <col min="9985" max="9992" width="0" hidden="1" customWidth="1"/>
    <col min="9993" max="9993" width="3.7109375" customWidth="1"/>
    <col min="9994" max="9994" width="3.85546875" customWidth="1"/>
    <col min="9995" max="9995" width="3.7109375" customWidth="1"/>
    <col min="9996" max="9996" width="12.7109375" customWidth="1"/>
    <col min="9997" max="9997" width="52.7109375" customWidth="1"/>
    <col min="9998" max="10001" width="0" hidden="1" customWidth="1"/>
    <col min="10002" max="10002" width="12.28515625" customWidth="1"/>
    <col min="10003" max="10003" width="6.42578125" customWidth="1"/>
    <col min="10004" max="10004" width="12.28515625" customWidth="1"/>
    <col min="10005" max="10005" width="0" hidden="1" customWidth="1"/>
    <col min="10006" max="10006" width="3.7109375" customWidth="1"/>
    <col min="10007" max="10007" width="11.140625" bestFit="1" customWidth="1"/>
    <col min="10010" max="10010" width="11.140625" customWidth="1"/>
    <col min="10241" max="10248" width="0" hidden="1" customWidth="1"/>
    <col min="10249" max="10249" width="3.7109375" customWidth="1"/>
    <col min="10250" max="10250" width="3.85546875" customWidth="1"/>
    <col min="10251" max="10251" width="3.7109375" customWidth="1"/>
    <col min="10252" max="10252" width="12.7109375" customWidth="1"/>
    <col min="10253" max="10253" width="52.7109375" customWidth="1"/>
    <col min="10254" max="10257" width="0" hidden="1" customWidth="1"/>
    <col min="10258" max="10258" width="12.28515625" customWidth="1"/>
    <col min="10259" max="10259" width="6.42578125" customWidth="1"/>
    <col min="10260" max="10260" width="12.28515625" customWidth="1"/>
    <col min="10261" max="10261" width="0" hidden="1" customWidth="1"/>
    <col min="10262" max="10262" width="3.7109375" customWidth="1"/>
    <col min="10263" max="10263" width="11.140625" bestFit="1" customWidth="1"/>
    <col min="10266" max="10266" width="11.140625" customWidth="1"/>
    <col min="10497" max="10504" width="0" hidden="1" customWidth="1"/>
    <col min="10505" max="10505" width="3.7109375" customWidth="1"/>
    <col min="10506" max="10506" width="3.85546875" customWidth="1"/>
    <col min="10507" max="10507" width="3.7109375" customWidth="1"/>
    <col min="10508" max="10508" width="12.7109375" customWidth="1"/>
    <col min="10509" max="10509" width="52.7109375" customWidth="1"/>
    <col min="10510" max="10513" width="0" hidden="1" customWidth="1"/>
    <col min="10514" max="10514" width="12.28515625" customWidth="1"/>
    <col min="10515" max="10515" width="6.42578125" customWidth="1"/>
    <col min="10516" max="10516" width="12.28515625" customWidth="1"/>
    <col min="10517" max="10517" width="0" hidden="1" customWidth="1"/>
    <col min="10518" max="10518" width="3.7109375" customWidth="1"/>
    <col min="10519" max="10519" width="11.140625" bestFit="1" customWidth="1"/>
    <col min="10522" max="10522" width="11.140625" customWidth="1"/>
    <col min="10753" max="10760" width="0" hidden="1" customWidth="1"/>
    <col min="10761" max="10761" width="3.7109375" customWidth="1"/>
    <col min="10762" max="10762" width="3.85546875" customWidth="1"/>
    <col min="10763" max="10763" width="3.7109375" customWidth="1"/>
    <col min="10764" max="10764" width="12.7109375" customWidth="1"/>
    <col min="10765" max="10765" width="52.7109375" customWidth="1"/>
    <col min="10766" max="10769" width="0" hidden="1" customWidth="1"/>
    <col min="10770" max="10770" width="12.28515625" customWidth="1"/>
    <col min="10771" max="10771" width="6.42578125" customWidth="1"/>
    <col min="10772" max="10772" width="12.28515625" customWidth="1"/>
    <col min="10773" max="10773" width="0" hidden="1" customWidth="1"/>
    <col min="10774" max="10774" width="3.7109375" customWidth="1"/>
    <col min="10775" max="10775" width="11.140625" bestFit="1" customWidth="1"/>
    <col min="10778" max="10778" width="11.140625" customWidth="1"/>
    <col min="11009" max="11016" width="0" hidden="1" customWidth="1"/>
    <col min="11017" max="11017" width="3.7109375" customWidth="1"/>
    <col min="11018" max="11018" width="3.85546875" customWidth="1"/>
    <col min="11019" max="11019" width="3.7109375" customWidth="1"/>
    <col min="11020" max="11020" width="12.7109375" customWidth="1"/>
    <col min="11021" max="11021" width="52.7109375" customWidth="1"/>
    <col min="11022" max="11025" width="0" hidden="1" customWidth="1"/>
    <col min="11026" max="11026" width="12.28515625" customWidth="1"/>
    <col min="11027" max="11027" width="6.42578125" customWidth="1"/>
    <col min="11028" max="11028" width="12.28515625" customWidth="1"/>
    <col min="11029" max="11029" width="0" hidden="1" customWidth="1"/>
    <col min="11030" max="11030" width="3.7109375" customWidth="1"/>
    <col min="11031" max="11031" width="11.140625" bestFit="1" customWidth="1"/>
    <col min="11034" max="11034" width="11.140625" customWidth="1"/>
    <col min="11265" max="11272" width="0" hidden="1" customWidth="1"/>
    <col min="11273" max="11273" width="3.7109375" customWidth="1"/>
    <col min="11274" max="11274" width="3.85546875" customWidth="1"/>
    <col min="11275" max="11275" width="3.7109375" customWidth="1"/>
    <col min="11276" max="11276" width="12.7109375" customWidth="1"/>
    <col min="11277" max="11277" width="52.7109375" customWidth="1"/>
    <col min="11278" max="11281" width="0" hidden="1" customWidth="1"/>
    <col min="11282" max="11282" width="12.28515625" customWidth="1"/>
    <col min="11283" max="11283" width="6.42578125" customWidth="1"/>
    <col min="11284" max="11284" width="12.28515625" customWidth="1"/>
    <col min="11285" max="11285" width="0" hidden="1" customWidth="1"/>
    <col min="11286" max="11286" width="3.7109375" customWidth="1"/>
    <col min="11287" max="11287" width="11.140625" bestFit="1" customWidth="1"/>
    <col min="11290" max="11290" width="11.140625" customWidth="1"/>
    <col min="11521" max="11528" width="0" hidden="1" customWidth="1"/>
    <col min="11529" max="11529" width="3.7109375" customWidth="1"/>
    <col min="11530" max="11530" width="3.85546875" customWidth="1"/>
    <col min="11531" max="11531" width="3.7109375" customWidth="1"/>
    <col min="11532" max="11532" width="12.7109375" customWidth="1"/>
    <col min="11533" max="11533" width="52.7109375" customWidth="1"/>
    <col min="11534" max="11537" width="0" hidden="1" customWidth="1"/>
    <col min="11538" max="11538" width="12.28515625" customWidth="1"/>
    <col min="11539" max="11539" width="6.42578125" customWidth="1"/>
    <col min="11540" max="11540" width="12.28515625" customWidth="1"/>
    <col min="11541" max="11541" width="0" hidden="1" customWidth="1"/>
    <col min="11542" max="11542" width="3.7109375" customWidth="1"/>
    <col min="11543" max="11543" width="11.140625" bestFit="1" customWidth="1"/>
    <col min="11546" max="11546" width="11.140625" customWidth="1"/>
    <col min="11777" max="11784" width="0" hidden="1" customWidth="1"/>
    <col min="11785" max="11785" width="3.7109375" customWidth="1"/>
    <col min="11786" max="11786" width="3.85546875" customWidth="1"/>
    <col min="11787" max="11787" width="3.7109375" customWidth="1"/>
    <col min="11788" max="11788" width="12.7109375" customWidth="1"/>
    <col min="11789" max="11789" width="52.7109375" customWidth="1"/>
    <col min="11790" max="11793" width="0" hidden="1" customWidth="1"/>
    <col min="11794" max="11794" width="12.28515625" customWidth="1"/>
    <col min="11795" max="11795" width="6.42578125" customWidth="1"/>
    <col min="11796" max="11796" width="12.28515625" customWidth="1"/>
    <col min="11797" max="11797" width="0" hidden="1" customWidth="1"/>
    <col min="11798" max="11798" width="3.7109375" customWidth="1"/>
    <col min="11799" max="11799" width="11.140625" bestFit="1" customWidth="1"/>
    <col min="11802" max="11802" width="11.140625" customWidth="1"/>
    <col min="12033" max="12040" width="0" hidden="1" customWidth="1"/>
    <col min="12041" max="12041" width="3.7109375" customWidth="1"/>
    <col min="12042" max="12042" width="3.85546875" customWidth="1"/>
    <col min="12043" max="12043" width="3.7109375" customWidth="1"/>
    <col min="12044" max="12044" width="12.7109375" customWidth="1"/>
    <col min="12045" max="12045" width="52.7109375" customWidth="1"/>
    <col min="12046" max="12049" width="0" hidden="1" customWidth="1"/>
    <col min="12050" max="12050" width="12.28515625" customWidth="1"/>
    <col min="12051" max="12051" width="6.42578125" customWidth="1"/>
    <col min="12052" max="12052" width="12.28515625" customWidth="1"/>
    <col min="12053" max="12053" width="0" hidden="1" customWidth="1"/>
    <col min="12054" max="12054" width="3.7109375" customWidth="1"/>
    <col min="12055" max="12055" width="11.140625" bestFit="1" customWidth="1"/>
    <col min="12058" max="12058" width="11.140625" customWidth="1"/>
    <col min="12289" max="12296" width="0" hidden="1" customWidth="1"/>
    <col min="12297" max="12297" width="3.7109375" customWidth="1"/>
    <col min="12298" max="12298" width="3.85546875" customWidth="1"/>
    <col min="12299" max="12299" width="3.7109375" customWidth="1"/>
    <col min="12300" max="12300" width="12.7109375" customWidth="1"/>
    <col min="12301" max="12301" width="52.7109375" customWidth="1"/>
    <col min="12302" max="12305" width="0" hidden="1" customWidth="1"/>
    <col min="12306" max="12306" width="12.28515625" customWidth="1"/>
    <col min="12307" max="12307" width="6.42578125" customWidth="1"/>
    <col min="12308" max="12308" width="12.28515625" customWidth="1"/>
    <col min="12309" max="12309" width="0" hidden="1" customWidth="1"/>
    <col min="12310" max="12310" width="3.7109375" customWidth="1"/>
    <col min="12311" max="12311" width="11.140625" bestFit="1" customWidth="1"/>
    <col min="12314" max="12314" width="11.140625" customWidth="1"/>
    <col min="12545" max="12552" width="0" hidden="1" customWidth="1"/>
    <col min="12553" max="12553" width="3.7109375" customWidth="1"/>
    <col min="12554" max="12554" width="3.85546875" customWidth="1"/>
    <col min="12555" max="12555" width="3.7109375" customWidth="1"/>
    <col min="12556" max="12556" width="12.7109375" customWidth="1"/>
    <col min="12557" max="12557" width="52.7109375" customWidth="1"/>
    <col min="12558" max="12561" width="0" hidden="1" customWidth="1"/>
    <col min="12562" max="12562" width="12.28515625" customWidth="1"/>
    <col min="12563" max="12563" width="6.42578125" customWidth="1"/>
    <col min="12564" max="12564" width="12.28515625" customWidth="1"/>
    <col min="12565" max="12565" width="0" hidden="1" customWidth="1"/>
    <col min="12566" max="12566" width="3.7109375" customWidth="1"/>
    <col min="12567" max="12567" width="11.140625" bestFit="1" customWidth="1"/>
    <col min="12570" max="12570" width="11.140625" customWidth="1"/>
    <col min="12801" max="12808" width="0" hidden="1" customWidth="1"/>
    <col min="12809" max="12809" width="3.7109375" customWidth="1"/>
    <col min="12810" max="12810" width="3.85546875" customWidth="1"/>
    <col min="12811" max="12811" width="3.7109375" customWidth="1"/>
    <col min="12812" max="12812" width="12.7109375" customWidth="1"/>
    <col min="12813" max="12813" width="52.7109375" customWidth="1"/>
    <col min="12814" max="12817" width="0" hidden="1" customWidth="1"/>
    <col min="12818" max="12818" width="12.28515625" customWidth="1"/>
    <col min="12819" max="12819" width="6.42578125" customWidth="1"/>
    <col min="12820" max="12820" width="12.28515625" customWidth="1"/>
    <col min="12821" max="12821" width="0" hidden="1" customWidth="1"/>
    <col min="12822" max="12822" width="3.7109375" customWidth="1"/>
    <col min="12823" max="12823" width="11.140625" bestFit="1" customWidth="1"/>
    <col min="12826" max="12826" width="11.140625" customWidth="1"/>
    <col min="13057" max="13064" width="0" hidden="1" customWidth="1"/>
    <col min="13065" max="13065" width="3.7109375" customWidth="1"/>
    <col min="13066" max="13066" width="3.85546875" customWidth="1"/>
    <col min="13067" max="13067" width="3.7109375" customWidth="1"/>
    <col min="13068" max="13068" width="12.7109375" customWidth="1"/>
    <col min="13069" max="13069" width="52.7109375" customWidth="1"/>
    <col min="13070" max="13073" width="0" hidden="1" customWidth="1"/>
    <col min="13074" max="13074" width="12.28515625" customWidth="1"/>
    <col min="13075" max="13075" width="6.42578125" customWidth="1"/>
    <col min="13076" max="13076" width="12.28515625" customWidth="1"/>
    <col min="13077" max="13077" width="0" hidden="1" customWidth="1"/>
    <col min="13078" max="13078" width="3.7109375" customWidth="1"/>
    <col min="13079" max="13079" width="11.140625" bestFit="1" customWidth="1"/>
    <col min="13082" max="13082" width="11.140625" customWidth="1"/>
    <col min="13313" max="13320" width="0" hidden="1" customWidth="1"/>
    <col min="13321" max="13321" width="3.7109375" customWidth="1"/>
    <col min="13322" max="13322" width="3.85546875" customWidth="1"/>
    <col min="13323" max="13323" width="3.7109375" customWidth="1"/>
    <col min="13324" max="13324" width="12.7109375" customWidth="1"/>
    <col min="13325" max="13325" width="52.7109375" customWidth="1"/>
    <col min="13326" max="13329" width="0" hidden="1" customWidth="1"/>
    <col min="13330" max="13330" width="12.28515625" customWidth="1"/>
    <col min="13331" max="13331" width="6.42578125" customWidth="1"/>
    <col min="13332" max="13332" width="12.28515625" customWidth="1"/>
    <col min="13333" max="13333" width="0" hidden="1" customWidth="1"/>
    <col min="13334" max="13334" width="3.7109375" customWidth="1"/>
    <col min="13335" max="13335" width="11.140625" bestFit="1" customWidth="1"/>
    <col min="13338" max="13338" width="11.140625" customWidth="1"/>
    <col min="13569" max="13576" width="0" hidden="1" customWidth="1"/>
    <col min="13577" max="13577" width="3.7109375" customWidth="1"/>
    <col min="13578" max="13578" width="3.85546875" customWidth="1"/>
    <col min="13579" max="13579" width="3.7109375" customWidth="1"/>
    <col min="13580" max="13580" width="12.7109375" customWidth="1"/>
    <col min="13581" max="13581" width="52.7109375" customWidth="1"/>
    <col min="13582" max="13585" width="0" hidden="1" customWidth="1"/>
    <col min="13586" max="13586" width="12.28515625" customWidth="1"/>
    <col min="13587" max="13587" width="6.42578125" customWidth="1"/>
    <col min="13588" max="13588" width="12.28515625" customWidth="1"/>
    <col min="13589" max="13589" width="0" hidden="1" customWidth="1"/>
    <col min="13590" max="13590" width="3.7109375" customWidth="1"/>
    <col min="13591" max="13591" width="11.140625" bestFit="1" customWidth="1"/>
    <col min="13594" max="13594" width="11.140625" customWidth="1"/>
    <col min="13825" max="13832" width="0" hidden="1" customWidth="1"/>
    <col min="13833" max="13833" width="3.7109375" customWidth="1"/>
    <col min="13834" max="13834" width="3.85546875" customWidth="1"/>
    <col min="13835" max="13835" width="3.7109375" customWidth="1"/>
    <col min="13836" max="13836" width="12.7109375" customWidth="1"/>
    <col min="13837" max="13837" width="52.7109375" customWidth="1"/>
    <col min="13838" max="13841" width="0" hidden="1" customWidth="1"/>
    <col min="13842" max="13842" width="12.28515625" customWidth="1"/>
    <col min="13843" max="13843" width="6.42578125" customWidth="1"/>
    <col min="13844" max="13844" width="12.28515625" customWidth="1"/>
    <col min="13845" max="13845" width="0" hidden="1" customWidth="1"/>
    <col min="13846" max="13846" width="3.7109375" customWidth="1"/>
    <col min="13847" max="13847" width="11.140625" bestFit="1" customWidth="1"/>
    <col min="13850" max="13850" width="11.140625" customWidth="1"/>
    <col min="14081" max="14088" width="0" hidden="1" customWidth="1"/>
    <col min="14089" max="14089" width="3.7109375" customWidth="1"/>
    <col min="14090" max="14090" width="3.85546875" customWidth="1"/>
    <col min="14091" max="14091" width="3.7109375" customWidth="1"/>
    <col min="14092" max="14092" width="12.7109375" customWidth="1"/>
    <col min="14093" max="14093" width="52.7109375" customWidth="1"/>
    <col min="14094" max="14097" width="0" hidden="1" customWidth="1"/>
    <col min="14098" max="14098" width="12.28515625" customWidth="1"/>
    <col min="14099" max="14099" width="6.42578125" customWidth="1"/>
    <col min="14100" max="14100" width="12.28515625" customWidth="1"/>
    <col min="14101" max="14101" width="0" hidden="1" customWidth="1"/>
    <col min="14102" max="14102" width="3.7109375" customWidth="1"/>
    <col min="14103" max="14103" width="11.140625" bestFit="1" customWidth="1"/>
    <col min="14106" max="14106" width="11.140625" customWidth="1"/>
    <col min="14337" max="14344" width="0" hidden="1" customWidth="1"/>
    <col min="14345" max="14345" width="3.7109375" customWidth="1"/>
    <col min="14346" max="14346" width="3.85546875" customWidth="1"/>
    <col min="14347" max="14347" width="3.7109375" customWidth="1"/>
    <col min="14348" max="14348" width="12.7109375" customWidth="1"/>
    <col min="14349" max="14349" width="52.7109375" customWidth="1"/>
    <col min="14350" max="14353" width="0" hidden="1" customWidth="1"/>
    <col min="14354" max="14354" width="12.28515625" customWidth="1"/>
    <col min="14355" max="14355" width="6.42578125" customWidth="1"/>
    <col min="14356" max="14356" width="12.28515625" customWidth="1"/>
    <col min="14357" max="14357" width="0" hidden="1" customWidth="1"/>
    <col min="14358" max="14358" width="3.7109375" customWidth="1"/>
    <col min="14359" max="14359" width="11.140625" bestFit="1" customWidth="1"/>
    <col min="14362" max="14362" width="11.140625" customWidth="1"/>
    <col min="14593" max="14600" width="0" hidden="1" customWidth="1"/>
    <col min="14601" max="14601" width="3.7109375" customWidth="1"/>
    <col min="14602" max="14602" width="3.85546875" customWidth="1"/>
    <col min="14603" max="14603" width="3.7109375" customWidth="1"/>
    <col min="14604" max="14604" width="12.7109375" customWidth="1"/>
    <col min="14605" max="14605" width="52.7109375" customWidth="1"/>
    <col min="14606" max="14609" width="0" hidden="1" customWidth="1"/>
    <col min="14610" max="14610" width="12.28515625" customWidth="1"/>
    <col min="14611" max="14611" width="6.42578125" customWidth="1"/>
    <col min="14612" max="14612" width="12.28515625" customWidth="1"/>
    <col min="14613" max="14613" width="0" hidden="1" customWidth="1"/>
    <col min="14614" max="14614" width="3.7109375" customWidth="1"/>
    <col min="14615" max="14615" width="11.140625" bestFit="1" customWidth="1"/>
    <col min="14618" max="14618" width="11.140625" customWidth="1"/>
    <col min="14849" max="14856" width="0" hidden="1" customWidth="1"/>
    <col min="14857" max="14857" width="3.7109375" customWidth="1"/>
    <col min="14858" max="14858" width="3.85546875" customWidth="1"/>
    <col min="14859" max="14859" width="3.7109375" customWidth="1"/>
    <col min="14860" max="14860" width="12.7109375" customWidth="1"/>
    <col min="14861" max="14861" width="52.7109375" customWidth="1"/>
    <col min="14862" max="14865" width="0" hidden="1" customWidth="1"/>
    <col min="14866" max="14866" width="12.28515625" customWidth="1"/>
    <col min="14867" max="14867" width="6.42578125" customWidth="1"/>
    <col min="14868" max="14868" width="12.28515625" customWidth="1"/>
    <col min="14869" max="14869" width="0" hidden="1" customWidth="1"/>
    <col min="14870" max="14870" width="3.7109375" customWidth="1"/>
    <col min="14871" max="14871" width="11.140625" bestFit="1" customWidth="1"/>
    <col min="14874" max="14874" width="11.140625" customWidth="1"/>
    <col min="15105" max="15112" width="0" hidden="1" customWidth="1"/>
    <col min="15113" max="15113" width="3.7109375" customWidth="1"/>
    <col min="15114" max="15114" width="3.85546875" customWidth="1"/>
    <col min="15115" max="15115" width="3.7109375" customWidth="1"/>
    <col min="15116" max="15116" width="12.7109375" customWidth="1"/>
    <col min="15117" max="15117" width="52.7109375" customWidth="1"/>
    <col min="15118" max="15121" width="0" hidden="1" customWidth="1"/>
    <col min="15122" max="15122" width="12.28515625" customWidth="1"/>
    <col min="15123" max="15123" width="6.42578125" customWidth="1"/>
    <col min="15124" max="15124" width="12.28515625" customWidth="1"/>
    <col min="15125" max="15125" width="0" hidden="1" customWidth="1"/>
    <col min="15126" max="15126" width="3.7109375" customWidth="1"/>
    <col min="15127" max="15127" width="11.140625" bestFit="1" customWidth="1"/>
    <col min="15130" max="15130" width="11.140625" customWidth="1"/>
    <col min="15361" max="15368" width="0" hidden="1" customWidth="1"/>
    <col min="15369" max="15369" width="3.7109375" customWidth="1"/>
    <col min="15370" max="15370" width="3.85546875" customWidth="1"/>
    <col min="15371" max="15371" width="3.7109375" customWidth="1"/>
    <col min="15372" max="15372" width="12.7109375" customWidth="1"/>
    <col min="15373" max="15373" width="52.7109375" customWidth="1"/>
    <col min="15374" max="15377" width="0" hidden="1" customWidth="1"/>
    <col min="15378" max="15378" width="12.28515625" customWidth="1"/>
    <col min="15379" max="15379" width="6.42578125" customWidth="1"/>
    <col min="15380" max="15380" width="12.28515625" customWidth="1"/>
    <col min="15381" max="15381" width="0" hidden="1" customWidth="1"/>
    <col min="15382" max="15382" width="3.7109375" customWidth="1"/>
    <col min="15383" max="15383" width="11.140625" bestFit="1" customWidth="1"/>
    <col min="15386" max="15386" width="11.140625" customWidth="1"/>
    <col min="15617" max="15624" width="0" hidden="1" customWidth="1"/>
    <col min="15625" max="15625" width="3.7109375" customWidth="1"/>
    <col min="15626" max="15626" width="3.85546875" customWidth="1"/>
    <col min="15627" max="15627" width="3.7109375" customWidth="1"/>
    <col min="15628" max="15628" width="12.7109375" customWidth="1"/>
    <col min="15629" max="15629" width="52.7109375" customWidth="1"/>
    <col min="15630" max="15633" width="0" hidden="1" customWidth="1"/>
    <col min="15634" max="15634" width="12.28515625" customWidth="1"/>
    <col min="15635" max="15635" width="6.42578125" customWidth="1"/>
    <col min="15636" max="15636" width="12.28515625" customWidth="1"/>
    <col min="15637" max="15637" width="0" hidden="1" customWidth="1"/>
    <col min="15638" max="15638" width="3.7109375" customWidth="1"/>
    <col min="15639" max="15639" width="11.140625" bestFit="1" customWidth="1"/>
    <col min="15642" max="15642" width="11.140625" customWidth="1"/>
    <col min="15873" max="15880" width="0" hidden="1" customWidth="1"/>
    <col min="15881" max="15881" width="3.7109375" customWidth="1"/>
    <col min="15882" max="15882" width="3.85546875" customWidth="1"/>
    <col min="15883" max="15883" width="3.7109375" customWidth="1"/>
    <col min="15884" max="15884" width="12.7109375" customWidth="1"/>
    <col min="15885" max="15885" width="52.7109375" customWidth="1"/>
    <col min="15886" max="15889" width="0" hidden="1" customWidth="1"/>
    <col min="15890" max="15890" width="12.28515625" customWidth="1"/>
    <col min="15891" max="15891" width="6.42578125" customWidth="1"/>
    <col min="15892" max="15892" width="12.28515625" customWidth="1"/>
    <col min="15893" max="15893" width="0" hidden="1" customWidth="1"/>
    <col min="15894" max="15894" width="3.7109375" customWidth="1"/>
    <col min="15895" max="15895" width="11.140625" bestFit="1" customWidth="1"/>
    <col min="15898" max="15898" width="11.140625" customWidth="1"/>
    <col min="16129" max="16136" width="0" hidden="1" customWidth="1"/>
    <col min="16137" max="16137" width="3.7109375" customWidth="1"/>
    <col min="16138" max="16138" width="3.85546875" customWidth="1"/>
    <col min="16139" max="16139" width="3.7109375" customWidth="1"/>
    <col min="16140" max="16140" width="12.7109375" customWidth="1"/>
    <col min="16141" max="16141" width="52.7109375" customWidth="1"/>
    <col min="16142" max="16145" width="0" hidden="1" customWidth="1"/>
    <col min="16146" max="16146" width="12.28515625" customWidth="1"/>
    <col min="16147" max="16147" width="6.42578125" customWidth="1"/>
    <col min="16148" max="16148" width="12.28515625" customWidth="1"/>
    <col min="16149" max="16149" width="0" hidden="1" customWidth="1"/>
    <col min="16150" max="16150" width="3.7109375" customWidth="1"/>
    <col min="16151" max="16151" width="11.140625" bestFit="1" customWidth="1"/>
    <col min="16154" max="16154" width="11.140625" customWidth="1"/>
  </cols>
  <sheetData>
    <row r="1" spans="12:23" hidden="1"/>
    <row r="2" spans="12:23" hidden="1"/>
    <row r="3" spans="12:23" hidden="1"/>
    <row r="4" spans="12:23" ht="3" customHeight="1"/>
    <row r="5" spans="12:23" ht="22.5" customHeight="1">
      <c r="L5" s="1" t="s">
        <v>632</v>
      </c>
      <c r="M5" s="1"/>
      <c r="N5" s="1"/>
      <c r="O5" s="1"/>
      <c r="P5" s="1"/>
      <c r="Q5" s="1"/>
      <c r="R5" s="1"/>
      <c r="S5" s="1"/>
      <c r="T5" s="1"/>
    </row>
    <row r="6" spans="12:23" ht="3" customHeight="1"/>
    <row r="7" spans="12:23">
      <c r="M7" t="s">
        <v>502</v>
      </c>
      <c r="O7" s="1" t="str">
        <f>IF(NameOrPr_ch="",IF(NameOrPr="","",NameOrPr),NameOrPr_ch)</f>
        <v>Комитет по тарифам и ценовой политике ЛО</v>
      </c>
      <c r="P7" s="1"/>
      <c r="Q7" s="1"/>
      <c r="R7" s="1"/>
      <c r="S7" s="1"/>
      <c r="T7" s="1"/>
    </row>
    <row r="8" spans="12:23">
      <c r="M8" t="s">
        <v>597</v>
      </c>
      <c r="O8" s="1" t="str">
        <f>IF(datePr_ch="",IF(datePr="","",datePr),datePr_ch)</f>
        <v>16.11.2022</v>
      </c>
      <c r="P8" s="1"/>
      <c r="Q8" s="1"/>
      <c r="R8" s="1"/>
      <c r="S8" s="1"/>
      <c r="T8" s="1"/>
    </row>
    <row r="9" spans="12:23">
      <c r="M9" t="s">
        <v>596</v>
      </c>
      <c r="O9" s="1" t="str">
        <f>IF(numberPr_ch="",IF(numberPr="","",numberPr),numberPr_ch)</f>
        <v>№132-п от 16.11.2022 г.; №529-п от 28.11.2022 г.</v>
      </c>
      <c r="P9" s="1"/>
      <c r="Q9" s="1"/>
      <c r="R9" s="1"/>
      <c r="S9" s="1"/>
      <c r="T9" s="1"/>
    </row>
    <row r="10" spans="12:23">
      <c r="M10" t="s">
        <v>501</v>
      </c>
      <c r="O10" s="1" t="str">
        <f>IF(IstPub_ch="",IF(IstPub="","",IstPub),IstPub_ch)</f>
        <v>https://tarif.lenobl.ru</v>
      </c>
      <c r="P10" s="1"/>
      <c r="Q10" s="1"/>
      <c r="R10" s="1"/>
      <c r="S10" s="1"/>
      <c r="T10" s="1"/>
    </row>
    <row r="11" spans="12:23" hidden="1">
      <c r="L11" s="1"/>
      <c r="M11" s="1"/>
      <c r="U11" t="s">
        <v>373</v>
      </c>
    </row>
    <row r="12" spans="12:23">
      <c r="O12" s="1"/>
      <c r="P12" s="1"/>
      <c r="Q12" s="1"/>
      <c r="R12" s="1"/>
      <c r="S12" s="1"/>
      <c r="T12" s="1"/>
      <c r="U12" s="1"/>
    </row>
    <row r="13" spans="12:23">
      <c r="L13" s="1" t="s">
        <v>454</v>
      </c>
      <c r="M13" s="1"/>
      <c r="N13" s="1"/>
      <c r="O13" s="1"/>
      <c r="P13" s="1"/>
      <c r="Q13" s="1"/>
      <c r="R13" s="1"/>
      <c r="S13" s="1"/>
      <c r="T13" s="1"/>
      <c r="U13" s="1"/>
      <c r="V13" s="1"/>
      <c r="W13" s="1" t="s">
        <v>455</v>
      </c>
    </row>
    <row r="14" spans="12:23" ht="14.25" customHeight="1">
      <c r="L14" s="1" t="s">
        <v>92</v>
      </c>
      <c r="M14" s="1" t="s">
        <v>640</v>
      </c>
      <c r="O14" s="1" t="s">
        <v>642</v>
      </c>
      <c r="P14" s="1"/>
      <c r="Q14" s="1"/>
      <c r="R14" s="1"/>
      <c r="S14" s="1"/>
      <c r="T14" s="1"/>
      <c r="U14" s="1" t="s">
        <v>341</v>
      </c>
      <c r="V14" s="1" t="s">
        <v>275</v>
      </c>
      <c r="W14" s="1"/>
    </row>
    <row r="15" spans="12:23" ht="14.25" customHeight="1">
      <c r="L15" s="1"/>
      <c r="M15" s="1"/>
      <c r="O15" s="1" t="s">
        <v>606</v>
      </c>
      <c r="P15" s="1" t="s">
        <v>271</v>
      </c>
      <c r="Q15" s="1"/>
      <c r="R15" s="1" t="s">
        <v>655</v>
      </c>
      <c r="S15" s="1"/>
      <c r="T15" s="1"/>
      <c r="U15" s="1"/>
      <c r="V15" s="1"/>
      <c r="W15" s="1"/>
    </row>
    <row r="16" spans="12:23" ht="33.75" customHeight="1">
      <c r="L16" s="1"/>
      <c r="M16" s="1"/>
      <c r="O16" s="1"/>
      <c r="P16" t="s">
        <v>607</v>
      </c>
      <c r="Q16" t="s">
        <v>6</v>
      </c>
      <c r="R16" t="s">
        <v>274</v>
      </c>
      <c r="S16" s="1" t="s">
        <v>273</v>
      </c>
      <c r="T16" s="1"/>
      <c r="U16" s="1"/>
      <c r="V16" s="1"/>
      <c r="W16" s="1"/>
    </row>
    <row r="17" spans="1:26">
      <c r="K17">
        <v>1</v>
      </c>
      <c r="L17" t="s">
        <v>93</v>
      </c>
      <c r="M17" t="s">
        <v>49</v>
      </c>
      <c r="N17" t="str">
        <f ca="1">OFFSET(N17,0,-1)</f>
        <v>2</v>
      </c>
      <c r="O17">
        <f ca="1">OFFSET(O17,0,-1)+1</f>
        <v>3</v>
      </c>
      <c r="P17">
        <f ca="1">OFFSET(P17,0,-1)+1</f>
        <v>4</v>
      </c>
      <c r="Q17">
        <f ca="1">OFFSET(Q17,0,-1)+1</f>
        <v>5</v>
      </c>
      <c r="R17">
        <f ca="1">OFFSET(R17,0,-1)+1</f>
        <v>6</v>
      </c>
      <c r="S17" s="1">
        <f ca="1">OFFSET(S17,0,-1)+1</f>
        <v>7</v>
      </c>
      <c r="T17" s="1"/>
      <c r="U17">
        <f ca="1">OFFSET(U17,0,-2)+1</f>
        <v>8</v>
      </c>
      <c r="V17">
        <f ca="1">OFFSET(V17,0,-1)</f>
        <v>8</v>
      </c>
      <c r="W17">
        <f ca="1">OFFSET(W17,0,-1)+1</f>
        <v>9</v>
      </c>
    </row>
    <row r="18" spans="1:26">
      <c r="A18" s="1">
        <v>1</v>
      </c>
      <c r="L18">
        <f>mergeValue(A18)</f>
        <v>1</v>
      </c>
      <c r="M18" t="s">
        <v>20</v>
      </c>
      <c r="O18" s="1" t="str">
        <f>IF('Перечень тарифов'!J21="","","" &amp; 'Перечень тарифов'!J21 &amp; "")</f>
        <v>Тариф на тепловую энергию</v>
      </c>
      <c r="P18" s="1"/>
      <c r="Q18" s="1"/>
      <c r="R18" s="1"/>
      <c r="S18" s="1"/>
      <c r="T18" s="1"/>
      <c r="U18" s="1"/>
      <c r="V18" s="1"/>
      <c r="W18" t="s">
        <v>476</v>
      </c>
      <c r="Z18" t="str">
        <f t="shared" ref="Z18:Z47" si="0">IF(M18="","",M18 )</f>
        <v>Наименование тарифа</v>
      </c>
    </row>
    <row r="19" spans="1:26">
      <c r="A19" s="1"/>
      <c r="B19" s="1">
        <v>1</v>
      </c>
      <c r="L19" t="str">
        <f>mergeValue(A19) &amp;"."&amp; mergeValue(B19)</f>
        <v>1.1</v>
      </c>
      <c r="M19" t="s">
        <v>16</v>
      </c>
      <c r="O19" s="1" t="str">
        <f>IF('Перечень тарифов'!N21="","","" &amp; 'Перечень тарифов'!N21 &amp; "")</f>
        <v>Сланцевский муниципальный район, Сланцевское (41642101);</v>
      </c>
      <c r="P19" s="1"/>
      <c r="Q19" s="1"/>
      <c r="R19" s="1"/>
      <c r="S19" s="1"/>
      <c r="T19" s="1"/>
      <c r="U19" s="1"/>
      <c r="V19" s="1"/>
      <c r="W19" t="s">
        <v>477</v>
      </c>
      <c r="Z19" t="str">
        <f t="shared" si="0"/>
        <v>Территория действия тарифа</v>
      </c>
    </row>
    <row r="20" spans="1:26" hidden="1">
      <c r="A20" s="1"/>
      <c r="B20" s="1"/>
      <c r="C20" s="1">
        <v>1</v>
      </c>
      <c r="L20" t="str">
        <f>mergeValue(A20) &amp;"."&amp; mergeValue(B20)&amp;"."&amp; mergeValue(C20)</f>
        <v>1.1.1</v>
      </c>
      <c r="O20" s="1"/>
      <c r="P20" s="1"/>
      <c r="Q20" s="1"/>
      <c r="R20" s="1"/>
      <c r="S20" s="1"/>
      <c r="T20" s="1"/>
      <c r="U20" s="1"/>
      <c r="V20" s="1"/>
      <c r="Z20" t="str">
        <f t="shared" si="0"/>
        <v/>
      </c>
    </row>
    <row r="21" spans="1:26" hidden="1">
      <c r="A21" s="1"/>
      <c r="B21" s="1"/>
      <c r="C21" s="1"/>
      <c r="D21" s="1">
        <v>1</v>
      </c>
      <c r="L21" t="str">
        <f>mergeValue(A21) &amp;"."&amp; mergeValue(B21)&amp;"."&amp; mergeValue(C21)&amp;"."&amp; mergeValue(D21)</f>
        <v>1.1.1.1</v>
      </c>
      <c r="O21" s="1"/>
      <c r="P21" s="1"/>
      <c r="Q21" s="1"/>
      <c r="R21" s="1"/>
      <c r="S21" s="1"/>
      <c r="T21" s="1"/>
      <c r="U21" s="1"/>
      <c r="V21" s="1"/>
      <c r="Z21" t="str">
        <f t="shared" si="0"/>
        <v/>
      </c>
    </row>
    <row r="22" spans="1:26" ht="25.5" customHeight="1">
      <c r="A22" s="1"/>
      <c r="B22" s="1"/>
      <c r="C22" s="1"/>
      <c r="D22" s="1"/>
      <c r="E22" s="1">
        <v>1</v>
      </c>
      <c r="H22">
        <v>1</v>
      </c>
      <c r="I22" s="1">
        <v>1</v>
      </c>
      <c r="L22" t="str">
        <f>mergeValue(A22) &amp;"."&amp; mergeValue(B22)&amp;"."&amp; mergeValue(C22)&amp;"."&amp; mergeValue(D22)&amp;"."&amp; mergeValue(E22)</f>
        <v>1.1.1.1.1</v>
      </c>
      <c r="M22" t="s">
        <v>9</v>
      </c>
      <c r="O22" s="1" t="s">
        <v>3</v>
      </c>
      <c r="P22" s="1"/>
      <c r="Q22" s="1"/>
      <c r="R22" s="1"/>
      <c r="S22" s="1"/>
      <c r="T22" s="1"/>
      <c r="U22" s="1"/>
      <c r="V22" s="1"/>
      <c r="W22" t="s">
        <v>639</v>
      </c>
      <c r="Z22" t="str">
        <f t="shared" si="0"/>
        <v>Схема подключения теплопотребляющей установки к коллектору источника тепловой энергии</v>
      </c>
    </row>
    <row r="23" spans="1:26" ht="25.5" customHeight="1">
      <c r="A23" s="1"/>
      <c r="B23" s="1"/>
      <c r="C23" s="1"/>
      <c r="D23" s="1"/>
      <c r="E23" s="1"/>
      <c r="F23" s="1">
        <v>1</v>
      </c>
      <c r="I23" s="1"/>
      <c r="J23" s="1">
        <v>1</v>
      </c>
      <c r="L23" t="str">
        <f>mergeValue(A23) &amp;"."&amp; mergeValue(B23)&amp;"."&amp; mergeValue(C23)&amp;"."&amp; mergeValue(D23)&amp;"."&amp; mergeValue(E23)&amp;"."&amp; mergeValue(F23)</f>
        <v>1.1.1.1.1.1</v>
      </c>
      <c r="M23" t="s">
        <v>10</v>
      </c>
      <c r="O23" s="1" t="s">
        <v>303</v>
      </c>
      <c r="P23" s="1"/>
      <c r="Q23" s="1"/>
      <c r="R23" s="1"/>
      <c r="S23" s="1"/>
      <c r="T23" s="1"/>
      <c r="U23" s="1"/>
      <c r="V23" s="1"/>
      <c r="W23" t="s">
        <v>637</v>
      </c>
      <c r="Z23" t="str">
        <f t="shared" si="0"/>
        <v>Группа потребителей</v>
      </c>
    </row>
    <row r="24" spans="1:26" ht="17.100000000000001" customHeight="1">
      <c r="A24" s="1"/>
      <c r="B24" s="1"/>
      <c r="C24" s="1"/>
      <c r="D24" s="1"/>
      <c r="E24" s="1"/>
      <c r="F24" s="1"/>
      <c r="G24">
        <v>1</v>
      </c>
      <c r="I24" s="1"/>
      <c r="J24" s="1"/>
      <c r="K24">
        <v>1</v>
      </c>
      <c r="L24" t="str">
        <f>mergeValue(A24) &amp;"."&amp; mergeValue(B24)&amp;"."&amp; mergeValue(C24)&amp;"."&amp; mergeValue(D24)&amp;"."&amp; mergeValue(E24)&amp;"."&amp; mergeValue(F24)&amp;"."&amp; mergeValue(G24)</f>
        <v>1.1.1.1.1.1.1</v>
      </c>
      <c r="M24" t="s">
        <v>643</v>
      </c>
      <c r="O24">
        <v>2477.4499999999998</v>
      </c>
      <c r="R24" s="1" t="s">
        <v>1009</v>
      </c>
      <c r="S24" s="1" t="s">
        <v>84</v>
      </c>
      <c r="T24" s="1" t="s">
        <v>1010</v>
      </c>
      <c r="U24" s="1" t="s">
        <v>85</v>
      </c>
      <c r="W24" s="1" t="s">
        <v>656</v>
      </c>
      <c r="X24" t="str">
        <f>strCheckDate(O25:V25)</f>
        <v/>
      </c>
      <c r="Z24" t="str">
        <f t="shared" si="0"/>
        <v>вода</v>
      </c>
    </row>
    <row r="25" spans="1:26" hidden="1">
      <c r="A25" s="1"/>
      <c r="B25" s="1"/>
      <c r="C25" s="1"/>
      <c r="D25" s="1"/>
      <c r="E25" s="1"/>
      <c r="F25" s="1"/>
      <c r="I25" s="1"/>
      <c r="J25" s="1"/>
      <c r="Q25" t="str">
        <f>R24 &amp; "-" &amp; T24</f>
        <v>01.12.2022-31.12.2023</v>
      </c>
      <c r="R25" s="1"/>
      <c r="S25" s="1"/>
      <c r="T25" s="1"/>
      <c r="U25" s="1"/>
      <c r="W25" s="1"/>
      <c r="Z25" t="str">
        <f t="shared" si="0"/>
        <v/>
      </c>
    </row>
    <row r="26" spans="1:26" ht="15" customHeight="1">
      <c r="A26" s="1"/>
      <c r="B26" s="1"/>
      <c r="C26" s="1"/>
      <c r="D26" s="1"/>
      <c r="E26" s="1"/>
      <c r="F26" s="1"/>
      <c r="I26" s="1"/>
      <c r="J26" s="1"/>
      <c r="M26" t="s">
        <v>25</v>
      </c>
      <c r="W26" s="1"/>
      <c r="Z26" t="str">
        <f t="shared" si="0"/>
        <v>Добавить вид теплоносителя (параметры теплоносителя)</v>
      </c>
    </row>
    <row r="27" spans="1:26" ht="22.5" customHeight="1">
      <c r="A27" s="1"/>
      <c r="B27" s="1"/>
      <c r="C27" s="1"/>
      <c r="D27" s="1"/>
      <c r="E27" s="1"/>
      <c r="F27" s="1">
        <v>2</v>
      </c>
      <c r="I27" s="1"/>
      <c r="J27" s="1" t="s">
        <v>1691</v>
      </c>
      <c r="L27" t="str">
        <f>mergeValue(A27) &amp;"."&amp; mergeValue(B27)&amp;"."&amp; mergeValue(C27)&amp;"."&amp; mergeValue(D27)&amp;"."&amp; mergeValue(E27)&amp;"."&amp; mergeValue(F27)</f>
        <v>1.1.1.1.1.2</v>
      </c>
      <c r="M27" t="s">
        <v>10</v>
      </c>
      <c r="O27" s="1" t="s">
        <v>774</v>
      </c>
      <c r="P27" s="1"/>
      <c r="Q27" s="1"/>
      <c r="R27" s="1"/>
      <c r="S27" s="1"/>
      <c r="T27" s="1"/>
      <c r="U27" s="1"/>
      <c r="V27" s="1"/>
      <c r="W27" t="s">
        <v>637</v>
      </c>
      <c r="Z27" t="str">
        <f t="shared" si="0"/>
        <v>Группа потребителей</v>
      </c>
    </row>
    <row r="28" spans="1:26" ht="17.100000000000001" customHeight="1">
      <c r="A28" s="1"/>
      <c r="B28" s="1"/>
      <c r="C28" s="1"/>
      <c r="D28" s="1"/>
      <c r="E28" s="1"/>
      <c r="F28" s="1"/>
      <c r="G28">
        <v>1</v>
      </c>
      <c r="I28" s="1"/>
      <c r="J28" s="1"/>
      <c r="K28">
        <v>1</v>
      </c>
      <c r="L28" t="str">
        <f>mergeValue(A28) &amp;"."&amp; mergeValue(B28)&amp;"."&amp; mergeValue(C28)&amp;"."&amp; mergeValue(D28)&amp;"."&amp; mergeValue(E28)&amp;"."&amp; mergeValue(F28)&amp;"."&amp; mergeValue(G28)</f>
        <v>1.1.1.1.1.2.1</v>
      </c>
      <c r="M28" t="s">
        <v>643</v>
      </c>
      <c r="O28">
        <v>2800</v>
      </c>
      <c r="R28" s="1" t="s">
        <v>1009</v>
      </c>
      <c r="S28" s="1" t="s">
        <v>84</v>
      </c>
      <c r="T28" s="1" t="s">
        <v>1010</v>
      </c>
      <c r="U28" s="1" t="s">
        <v>84</v>
      </c>
      <c r="W28" s="1" t="s">
        <v>656</v>
      </c>
      <c r="X28" t="str">
        <f>strCheckDate(O29:V29)</f>
        <v/>
      </c>
      <c r="Z28" t="str">
        <f t="shared" si="0"/>
        <v>вода</v>
      </c>
    </row>
    <row r="29" spans="1:26" ht="11.25" hidden="1" customHeight="1">
      <c r="A29" s="1"/>
      <c r="B29" s="1"/>
      <c r="C29" s="1"/>
      <c r="D29" s="1"/>
      <c r="E29" s="1"/>
      <c r="F29" s="1"/>
      <c r="I29" s="1"/>
      <c r="J29" s="1"/>
      <c r="Q29" t="str">
        <f>R28 &amp; "-" &amp; T28</f>
        <v>01.12.2022-31.12.2023</v>
      </c>
      <c r="R29" s="1"/>
      <c r="S29" s="1"/>
      <c r="T29" s="1"/>
      <c r="U29" s="1"/>
      <c r="W29" s="1"/>
      <c r="Z29" t="str">
        <f t="shared" si="0"/>
        <v/>
      </c>
    </row>
    <row r="30" spans="1:26" ht="15" customHeight="1">
      <c r="A30" s="1"/>
      <c r="B30" s="1"/>
      <c r="C30" s="1"/>
      <c r="D30" s="1"/>
      <c r="E30" s="1"/>
      <c r="F30" s="1"/>
      <c r="I30" s="1"/>
      <c r="J30" s="1"/>
      <c r="M30" t="s">
        <v>25</v>
      </c>
      <c r="W30" s="1"/>
      <c r="Z30" t="str">
        <f t="shared" si="0"/>
        <v>Добавить вид теплоносителя (параметры теплоносителя)</v>
      </c>
    </row>
    <row r="31" spans="1:26" ht="26.25" customHeight="1">
      <c r="A31" s="1"/>
      <c r="B31" s="1"/>
      <c r="C31" s="1"/>
      <c r="D31" s="1"/>
      <c r="E31" s="1"/>
      <c r="F31" s="1">
        <v>3</v>
      </c>
      <c r="I31" s="1"/>
      <c r="J31" s="1" t="s">
        <v>1691</v>
      </c>
      <c r="L31" t="str">
        <f>mergeValue(A31) &amp;"."&amp; mergeValue(B31)&amp;"."&amp; mergeValue(C31)&amp;"."&amp; mergeValue(D31)&amp;"."&amp; mergeValue(E31)&amp;"."&amp; mergeValue(F31)</f>
        <v>1.1.1.1.1.3</v>
      </c>
      <c r="M31" t="s">
        <v>10</v>
      </c>
      <c r="O31" s="1" t="s">
        <v>304</v>
      </c>
      <c r="P31" s="1"/>
      <c r="Q31" s="1"/>
      <c r="R31" s="1"/>
      <c r="S31" s="1"/>
      <c r="T31" s="1"/>
      <c r="U31" s="1"/>
      <c r="V31" s="1"/>
      <c r="W31" t="s">
        <v>637</v>
      </c>
      <c r="Z31" t="str">
        <f t="shared" si="0"/>
        <v>Группа потребителей</v>
      </c>
    </row>
    <row r="32" spans="1:26" ht="17.100000000000001" customHeight="1">
      <c r="A32" s="1"/>
      <c r="B32" s="1"/>
      <c r="C32" s="1"/>
      <c r="D32" s="1"/>
      <c r="E32" s="1"/>
      <c r="F32" s="1"/>
      <c r="G32">
        <v>1</v>
      </c>
      <c r="I32" s="1"/>
      <c r="J32" s="1"/>
      <c r="K32">
        <v>1</v>
      </c>
      <c r="L32" t="str">
        <f>mergeValue(A32) &amp;"."&amp; mergeValue(B32)&amp;"."&amp; mergeValue(C32)&amp;"."&amp; mergeValue(D32)&amp;"."&amp; mergeValue(E32)&amp;"."&amp; mergeValue(F32)&amp;"."&amp; mergeValue(G32)</f>
        <v>1.1.1.1.1.3.1</v>
      </c>
      <c r="M32" t="s">
        <v>643</v>
      </c>
      <c r="O32">
        <v>2477.4499999999998</v>
      </c>
      <c r="R32" s="1" t="s">
        <v>1009</v>
      </c>
      <c r="S32" s="1" t="s">
        <v>84</v>
      </c>
      <c r="T32" s="1" t="s">
        <v>1010</v>
      </c>
      <c r="U32" s="1" t="s">
        <v>84</v>
      </c>
      <c r="W32" s="1" t="s">
        <v>656</v>
      </c>
      <c r="X32" t="str">
        <f>strCheckDate(O33:V33)</f>
        <v/>
      </c>
      <c r="Z32" t="str">
        <f t="shared" si="0"/>
        <v>вода</v>
      </c>
    </row>
    <row r="33" spans="1:26" ht="11.25" hidden="1" customHeight="1">
      <c r="A33" s="1"/>
      <c r="B33" s="1"/>
      <c r="C33" s="1"/>
      <c r="D33" s="1"/>
      <c r="E33" s="1"/>
      <c r="F33" s="1"/>
      <c r="I33" s="1"/>
      <c r="J33" s="1"/>
      <c r="Q33" t="str">
        <f>R32 &amp; "-" &amp; T32</f>
        <v>01.12.2022-31.12.2023</v>
      </c>
      <c r="R33" s="1"/>
      <c r="S33" s="1"/>
      <c r="T33" s="1"/>
      <c r="U33" s="1"/>
      <c r="W33" s="1"/>
      <c r="Z33" t="str">
        <f t="shared" si="0"/>
        <v/>
      </c>
    </row>
    <row r="34" spans="1:26" ht="15" customHeight="1">
      <c r="A34" s="1"/>
      <c r="B34" s="1"/>
      <c r="C34" s="1"/>
      <c r="D34" s="1"/>
      <c r="E34" s="1"/>
      <c r="F34" s="1"/>
      <c r="I34" s="1"/>
      <c r="J34" s="1"/>
      <c r="M34" t="s">
        <v>25</v>
      </c>
      <c r="W34" s="1"/>
      <c r="Z34" t="str">
        <f t="shared" si="0"/>
        <v>Добавить вид теплоносителя (параметры теплоносителя)</v>
      </c>
    </row>
    <row r="35" spans="1:26" ht="15" customHeight="1">
      <c r="A35" s="1"/>
      <c r="B35" s="1"/>
      <c r="C35" s="1"/>
      <c r="D35" s="1"/>
      <c r="E35" s="1"/>
      <c r="I35" s="1"/>
      <c r="M35" t="s">
        <v>11</v>
      </c>
      <c r="Z35" t="str">
        <f t="shared" si="0"/>
        <v>Добавить группу потребителей</v>
      </c>
    </row>
    <row r="36" spans="1:26" ht="15" customHeight="1">
      <c r="A36" s="1"/>
      <c r="B36" s="1"/>
      <c r="C36" s="1"/>
      <c r="D36" s="1"/>
      <c r="M36" t="s">
        <v>12</v>
      </c>
      <c r="Z36" t="str">
        <f t="shared" si="0"/>
        <v>Добавить схему подключения</v>
      </c>
    </row>
    <row r="37" spans="1:26">
      <c r="A37" s="1">
        <v>2</v>
      </c>
      <c r="E37" t="s">
        <v>253</v>
      </c>
      <c r="L37">
        <f>mergeValue(A37)</f>
        <v>2</v>
      </c>
      <c r="M37" t="s">
        <v>20</v>
      </c>
      <c r="O37" s="1" t="str">
        <f>IF('Перечень тарифов'!J25="","","" &amp; 'Перечень тарифов'!J25 &amp; "")</f>
        <v>Тариф на тепловую энергию для оказания услуги по ГВС в жилых домах, оборудованных ИТП</v>
      </c>
      <c r="P37" s="1"/>
      <c r="Q37" s="1"/>
      <c r="R37" s="1"/>
      <c r="S37" s="1"/>
      <c r="T37" s="1"/>
      <c r="U37" s="1"/>
      <c r="V37" s="1"/>
      <c r="W37" t="s">
        <v>476</v>
      </c>
      <c r="Z37" t="str">
        <f t="shared" si="0"/>
        <v>Наименование тарифа</v>
      </c>
    </row>
    <row r="38" spans="1:26">
      <c r="A38" s="1"/>
      <c r="B38" s="1">
        <v>1</v>
      </c>
      <c r="L38" t="str">
        <f>mergeValue(A38) &amp;"."&amp; mergeValue(B38)</f>
        <v>2.1</v>
      </c>
      <c r="M38" t="s">
        <v>16</v>
      </c>
      <c r="O38" s="1" t="str">
        <f>IF('Перечень тарифов'!N25="","","" &amp; 'Перечень тарифов'!N25 &amp; "")</f>
        <v>Сланцевский муниципальный район, Сланцевское (41642101);</v>
      </c>
      <c r="P38" s="1"/>
      <c r="Q38" s="1"/>
      <c r="R38" s="1"/>
      <c r="S38" s="1"/>
      <c r="T38" s="1"/>
      <c r="U38" s="1"/>
      <c r="V38" s="1"/>
      <c r="W38" t="s">
        <v>477</v>
      </c>
      <c r="Z38" t="str">
        <f t="shared" si="0"/>
        <v>Территория действия тарифа</v>
      </c>
    </row>
    <row r="39" spans="1:26" hidden="1">
      <c r="A39" s="1"/>
      <c r="B39" s="1"/>
      <c r="C39" s="1">
        <v>1</v>
      </c>
      <c r="L39" t="str">
        <f>mergeValue(A39) &amp;"."&amp; mergeValue(B39)&amp;"."&amp; mergeValue(C39)</f>
        <v>2.1.1</v>
      </c>
      <c r="O39" s="1"/>
      <c r="P39" s="1"/>
      <c r="Q39" s="1"/>
      <c r="R39" s="1"/>
      <c r="S39" s="1"/>
      <c r="T39" s="1"/>
      <c r="U39" s="1"/>
      <c r="V39" s="1"/>
      <c r="Z39" t="str">
        <f t="shared" si="0"/>
        <v/>
      </c>
    </row>
    <row r="40" spans="1:26" hidden="1">
      <c r="A40" s="1"/>
      <c r="B40" s="1"/>
      <c r="C40" s="1"/>
      <c r="D40" s="1">
        <v>1</v>
      </c>
      <c r="L40" t="str">
        <f>mergeValue(A40) &amp;"."&amp; mergeValue(B40)&amp;"."&amp; mergeValue(C40)&amp;"."&amp; mergeValue(D40)</f>
        <v>2.1.1.1</v>
      </c>
      <c r="O40" s="1"/>
      <c r="P40" s="1"/>
      <c r="Q40" s="1"/>
      <c r="R40" s="1"/>
      <c r="S40" s="1"/>
      <c r="T40" s="1"/>
      <c r="U40" s="1"/>
      <c r="V40" s="1"/>
      <c r="Z40" t="str">
        <f t="shared" si="0"/>
        <v/>
      </c>
    </row>
    <row r="41" spans="1:26" ht="25.5" customHeight="1">
      <c r="A41" s="1"/>
      <c r="B41" s="1"/>
      <c r="C41" s="1"/>
      <c r="D41" s="1"/>
      <c r="E41" s="1">
        <v>1</v>
      </c>
      <c r="H41">
        <v>1</v>
      </c>
      <c r="I41" s="1">
        <v>1</v>
      </c>
      <c r="L41" t="str">
        <f>mergeValue(A41) &amp;"."&amp; mergeValue(B41)&amp;"."&amp; mergeValue(C41)&amp;"."&amp; mergeValue(D41)&amp;"."&amp; mergeValue(E41)</f>
        <v>2.1.1.1.1</v>
      </c>
      <c r="M41" t="s">
        <v>9</v>
      </c>
      <c r="O41" s="1" t="s">
        <v>3</v>
      </c>
      <c r="P41" s="1"/>
      <c r="Q41" s="1"/>
      <c r="R41" s="1"/>
      <c r="S41" s="1"/>
      <c r="T41" s="1"/>
      <c r="U41" s="1"/>
      <c r="V41" s="1"/>
      <c r="W41" t="s">
        <v>639</v>
      </c>
      <c r="Z41" t="str">
        <f t="shared" si="0"/>
        <v>Схема подключения теплопотребляющей установки к коллектору источника тепловой энергии</v>
      </c>
    </row>
    <row r="42" spans="1:26" ht="23.25" customHeight="1">
      <c r="A42" s="1"/>
      <c r="B42" s="1"/>
      <c r="C42" s="1"/>
      <c r="D42" s="1"/>
      <c r="E42" s="1"/>
      <c r="F42" s="1">
        <v>1</v>
      </c>
      <c r="I42" s="1"/>
      <c r="J42" s="1">
        <v>1</v>
      </c>
      <c r="L42" t="str">
        <f>mergeValue(A42) &amp;"."&amp; mergeValue(B42)&amp;"."&amp; mergeValue(C42)&amp;"."&amp; mergeValue(D42)&amp;"."&amp; mergeValue(E42)&amp;"."&amp; mergeValue(F42)</f>
        <v>2.1.1.1.1.1</v>
      </c>
      <c r="M42" t="s">
        <v>10</v>
      </c>
      <c r="O42" s="1" t="s">
        <v>774</v>
      </c>
      <c r="P42" s="1"/>
      <c r="Q42" s="1"/>
      <c r="R42" s="1"/>
      <c r="S42" s="1"/>
      <c r="T42" s="1"/>
      <c r="U42" s="1"/>
      <c r="V42" s="1"/>
      <c r="W42" t="s">
        <v>637</v>
      </c>
      <c r="Z42" t="str">
        <f t="shared" si="0"/>
        <v>Группа потребителей</v>
      </c>
    </row>
    <row r="43" spans="1:26" ht="17.100000000000001" customHeight="1">
      <c r="A43" s="1"/>
      <c r="B43" s="1"/>
      <c r="C43" s="1"/>
      <c r="D43" s="1"/>
      <c r="E43" s="1"/>
      <c r="F43" s="1"/>
      <c r="G43">
        <v>1</v>
      </c>
      <c r="I43" s="1"/>
      <c r="J43" s="1"/>
      <c r="K43">
        <v>1</v>
      </c>
      <c r="L43" t="str">
        <f>mergeValue(A43) &amp;"."&amp; mergeValue(B43)&amp;"."&amp; mergeValue(C43)&amp;"."&amp; mergeValue(D43)&amp;"."&amp; mergeValue(E43)&amp;"."&amp; mergeValue(F43)&amp;"."&amp; mergeValue(G43)</f>
        <v>2.1.1.1.1.1.1</v>
      </c>
      <c r="M43" t="s">
        <v>643</v>
      </c>
      <c r="O43">
        <v>1959.72</v>
      </c>
      <c r="R43" s="1" t="s">
        <v>1009</v>
      </c>
      <c r="S43" s="1" t="s">
        <v>84</v>
      </c>
      <c r="T43" s="1" t="s">
        <v>1010</v>
      </c>
      <c r="U43" s="1" t="s">
        <v>84</v>
      </c>
      <c r="W43" s="1" t="s">
        <v>656</v>
      </c>
      <c r="X43" t="str">
        <f>strCheckDate(O44:V44)</f>
        <v/>
      </c>
      <c r="Z43" t="str">
        <f t="shared" si="0"/>
        <v>вода</v>
      </c>
    </row>
    <row r="44" spans="1:26" ht="11.25" hidden="1" customHeight="1">
      <c r="A44" s="1"/>
      <c r="B44" s="1"/>
      <c r="C44" s="1"/>
      <c r="D44" s="1"/>
      <c r="E44" s="1"/>
      <c r="F44" s="1"/>
      <c r="I44" s="1"/>
      <c r="J44" s="1"/>
      <c r="Q44" t="str">
        <f>R43 &amp; "-" &amp; T43</f>
        <v>01.12.2022-31.12.2023</v>
      </c>
      <c r="R44" s="1"/>
      <c r="S44" s="1"/>
      <c r="T44" s="1"/>
      <c r="U44" s="1"/>
      <c r="W44" s="1"/>
      <c r="Z44" t="str">
        <f t="shared" si="0"/>
        <v/>
      </c>
    </row>
    <row r="45" spans="1:26" ht="15" customHeight="1">
      <c r="A45" s="1"/>
      <c r="B45" s="1"/>
      <c r="C45" s="1"/>
      <c r="D45" s="1"/>
      <c r="E45" s="1"/>
      <c r="F45" s="1"/>
      <c r="I45" s="1"/>
      <c r="J45" s="1"/>
      <c r="M45" t="s">
        <v>25</v>
      </c>
      <c r="W45" s="1"/>
      <c r="Z45" t="str">
        <f t="shared" si="0"/>
        <v>Добавить вид теплоносителя (параметры теплоносителя)</v>
      </c>
    </row>
    <row r="46" spans="1:26" ht="15" customHeight="1">
      <c r="A46" s="1"/>
      <c r="B46" s="1"/>
      <c r="C46" s="1"/>
      <c r="D46" s="1"/>
      <c r="E46" s="1"/>
      <c r="I46" s="1"/>
      <c r="M46" t="s">
        <v>11</v>
      </c>
      <c r="Z46" t="str">
        <f t="shared" si="0"/>
        <v>Добавить группу потребителей</v>
      </c>
    </row>
    <row r="47" spans="1:26" ht="15" customHeight="1">
      <c r="A47" s="1"/>
      <c r="B47" s="1"/>
      <c r="C47" s="1"/>
      <c r="D47" s="1"/>
      <c r="E47" t="s">
        <v>253</v>
      </c>
      <c r="M47" t="s">
        <v>12</v>
      </c>
      <c r="Z47" t="str">
        <f t="shared" si="0"/>
        <v>Добавить схему подключения</v>
      </c>
    </row>
    <row r="49" spans="12:23" ht="90" customHeight="1">
      <c r="L49">
        <v>1</v>
      </c>
      <c r="M49" s="1" t="s">
        <v>633</v>
      </c>
      <c r="N49" s="1"/>
      <c r="O49" s="1"/>
      <c r="P49" s="1"/>
      <c r="Q49" s="1"/>
      <c r="R49" s="1"/>
      <c r="S49" s="1"/>
      <c r="T49" s="1"/>
      <c r="U49" s="1"/>
      <c r="V49" s="1"/>
      <c r="W49" s="1"/>
    </row>
  </sheetData>
  <sheetProtection sheet="1" objects="1" scenarios="1" formatColumns="0" formatRows="0"/>
  <dataConsolidate leftLabels="1"/>
  <mergeCells count="74">
    <mergeCell ref="W28:W30"/>
    <mergeCell ref="F31:F34"/>
    <mergeCell ref="J31:J34"/>
    <mergeCell ref="O31:V31"/>
    <mergeCell ref="R32:R33"/>
    <mergeCell ref="S32:S33"/>
    <mergeCell ref="T32:T33"/>
    <mergeCell ref="U32:U33"/>
    <mergeCell ref="W32:W34"/>
    <mergeCell ref="A37:A47"/>
    <mergeCell ref="O37:V37"/>
    <mergeCell ref="B38:B47"/>
    <mergeCell ref="O38:V38"/>
    <mergeCell ref="C39:C47"/>
    <mergeCell ref="O39:V39"/>
    <mergeCell ref="D40:D47"/>
    <mergeCell ref="O40:V40"/>
    <mergeCell ref="E41:E46"/>
    <mergeCell ref="I41:I46"/>
    <mergeCell ref="O41:V41"/>
    <mergeCell ref="F42:F45"/>
    <mergeCell ref="J42:J45"/>
    <mergeCell ref="O42:V42"/>
    <mergeCell ref="R43:R44"/>
    <mergeCell ref="S43:S44"/>
    <mergeCell ref="W24:W26"/>
    <mergeCell ref="M49:W49"/>
    <mergeCell ref="O21:V21"/>
    <mergeCell ref="E22:E35"/>
    <mergeCell ref="I22:I35"/>
    <mergeCell ref="O22:V22"/>
    <mergeCell ref="F23:F26"/>
    <mergeCell ref="J23:J26"/>
    <mergeCell ref="O23:V23"/>
    <mergeCell ref="R24:R25"/>
    <mergeCell ref="S24:S25"/>
    <mergeCell ref="T24:T25"/>
    <mergeCell ref="T43:T44"/>
    <mergeCell ref="U43:U44"/>
    <mergeCell ref="W43:W45"/>
    <mergeCell ref="F27:F30"/>
    <mergeCell ref="S17:T17"/>
    <mergeCell ref="A18:A36"/>
    <mergeCell ref="O18:V18"/>
    <mergeCell ref="B19:B36"/>
    <mergeCell ref="O19:V19"/>
    <mergeCell ref="C20:C36"/>
    <mergeCell ref="O20:V20"/>
    <mergeCell ref="D21:D36"/>
    <mergeCell ref="U24:U25"/>
    <mergeCell ref="J27:J30"/>
    <mergeCell ref="O27:V27"/>
    <mergeCell ref="R28:R29"/>
    <mergeCell ref="S28:S29"/>
    <mergeCell ref="T28:T29"/>
    <mergeCell ref="U28:U29"/>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1">
    <dataValidation allowBlank="1" sqref="WVT983081:WWE983087 JH65577:JS65583 TD65577:TO65583 ACZ65577:ADK65583 AMV65577:ANG65583 AWR65577:AXC65583 BGN65577:BGY65583 BQJ65577:BQU65583 CAF65577:CAQ65583 CKB65577:CKM65583 CTX65577:CUI65583 DDT65577:DEE65583 DNP65577:DOA65583 DXL65577:DXW65583 EHH65577:EHS65583 ERD65577:ERO65583 FAZ65577:FBK65583 FKV65577:FLG65583 FUR65577:FVC65583 GEN65577:GEY65583 GOJ65577:GOU65583 GYF65577:GYQ65583 HIB65577:HIM65583 HRX65577:HSI65583 IBT65577:ICE65583 ILP65577:IMA65583 IVL65577:IVW65583 JFH65577:JFS65583 JPD65577:JPO65583 JYZ65577:JZK65583 KIV65577:KJG65583 KSR65577:KTC65583 LCN65577:LCY65583 LMJ65577:LMU65583 LWF65577:LWQ65583 MGB65577:MGM65583 MPX65577:MQI65583 MZT65577:NAE65583 NJP65577:NKA65583 NTL65577:NTW65583 ODH65577:ODS65583 OND65577:ONO65583 OWZ65577:OXK65583 PGV65577:PHG65583 PQR65577:PRC65583 QAN65577:QAY65583 QKJ65577:QKU65583 QUF65577:QUQ65583 REB65577:REM65583 RNX65577:ROI65583 RXT65577:RYE65583 SHP65577:SIA65583 SRL65577:SRW65583 TBH65577:TBS65583 TLD65577:TLO65583 TUZ65577:TVK65583 UEV65577:UFG65583 UOR65577:UPC65583 UYN65577:UYY65583 VIJ65577:VIU65583 VSF65577:VSQ65583 WCB65577:WCM65583 WLX65577:WMI65583 WVT65577:WWE65583 JH131113:JS131119 TD131113:TO131119 ACZ131113:ADK131119 AMV131113:ANG131119 AWR131113:AXC131119 BGN131113:BGY131119 BQJ131113:BQU131119 CAF131113:CAQ131119 CKB131113:CKM131119 CTX131113:CUI131119 DDT131113:DEE131119 DNP131113:DOA131119 DXL131113:DXW131119 EHH131113:EHS131119 ERD131113:ERO131119 FAZ131113:FBK131119 FKV131113:FLG131119 FUR131113:FVC131119 GEN131113:GEY131119 GOJ131113:GOU131119 GYF131113:GYQ131119 HIB131113:HIM131119 HRX131113:HSI131119 IBT131113:ICE131119 ILP131113:IMA131119 IVL131113:IVW131119 JFH131113:JFS131119 JPD131113:JPO131119 JYZ131113:JZK131119 KIV131113:KJG131119 KSR131113:KTC131119 LCN131113:LCY131119 LMJ131113:LMU131119 LWF131113:LWQ131119 MGB131113:MGM131119 MPX131113:MQI131119 MZT131113:NAE131119 NJP131113:NKA131119 NTL131113:NTW131119 ODH131113:ODS131119 OND131113:ONO131119 OWZ131113:OXK131119 PGV131113:PHG131119 PQR131113:PRC131119 QAN131113:QAY131119 QKJ131113:QKU131119 QUF131113:QUQ131119 REB131113:REM131119 RNX131113:ROI131119 RXT131113:RYE131119 SHP131113:SIA131119 SRL131113:SRW131119 TBH131113:TBS131119 TLD131113:TLO131119 TUZ131113:TVK131119 UEV131113:UFG131119 UOR131113:UPC131119 UYN131113:UYY131119 VIJ131113:VIU131119 VSF131113:VSQ131119 WCB131113:WCM131119 WLX131113:WMI131119 WVT131113:WWE131119 JH196649:JS196655 TD196649:TO196655 ACZ196649:ADK196655 AMV196649:ANG196655 AWR196649:AXC196655 BGN196649:BGY196655 BQJ196649:BQU196655 CAF196649:CAQ196655 CKB196649:CKM196655 CTX196649:CUI196655 DDT196649:DEE196655 DNP196649:DOA196655 DXL196649:DXW196655 EHH196649:EHS196655 ERD196649:ERO196655 FAZ196649:FBK196655 FKV196649:FLG196655 FUR196649:FVC196655 GEN196649:GEY196655 GOJ196649:GOU196655 GYF196649:GYQ196655 HIB196649:HIM196655 HRX196649:HSI196655 IBT196649:ICE196655 ILP196649:IMA196655 IVL196649:IVW196655 JFH196649:JFS196655 JPD196649:JPO196655 JYZ196649:JZK196655 KIV196649:KJG196655 KSR196649:KTC196655 LCN196649:LCY196655 LMJ196649:LMU196655 LWF196649:LWQ196655 MGB196649:MGM196655 MPX196649:MQI196655 MZT196649:NAE196655 NJP196649:NKA196655 NTL196649:NTW196655 ODH196649:ODS196655 OND196649:ONO196655 OWZ196649:OXK196655 PGV196649:PHG196655 PQR196649:PRC196655 QAN196649:QAY196655 QKJ196649:QKU196655 QUF196649:QUQ196655 REB196649:REM196655 RNX196649:ROI196655 RXT196649:RYE196655 SHP196649:SIA196655 SRL196649:SRW196655 TBH196649:TBS196655 TLD196649:TLO196655 TUZ196649:TVK196655 UEV196649:UFG196655 UOR196649:UPC196655 UYN196649:UYY196655 VIJ196649:VIU196655 VSF196649:VSQ196655 WCB196649:WCM196655 WLX196649:WMI196655 WVT196649:WWE196655 JH262185:JS262191 TD262185:TO262191 ACZ262185:ADK262191 AMV262185:ANG262191 AWR262185:AXC262191 BGN262185:BGY262191 BQJ262185:BQU262191 CAF262185:CAQ262191 CKB262185:CKM262191 CTX262185:CUI262191 DDT262185:DEE262191 DNP262185:DOA262191 DXL262185:DXW262191 EHH262185:EHS262191 ERD262185:ERO262191 FAZ262185:FBK262191 FKV262185:FLG262191 FUR262185:FVC262191 GEN262185:GEY262191 GOJ262185:GOU262191 GYF262185:GYQ262191 HIB262185:HIM262191 HRX262185:HSI262191 IBT262185:ICE262191 ILP262185:IMA262191 IVL262185:IVW262191 JFH262185:JFS262191 JPD262185:JPO262191 JYZ262185:JZK262191 KIV262185:KJG262191 KSR262185:KTC262191 LCN262185:LCY262191 LMJ262185:LMU262191 LWF262185:LWQ262191 MGB262185:MGM262191 MPX262185:MQI262191 MZT262185:NAE262191 NJP262185:NKA262191 NTL262185:NTW262191 ODH262185:ODS262191 OND262185:ONO262191 OWZ262185:OXK262191 PGV262185:PHG262191 PQR262185:PRC262191 QAN262185:QAY262191 QKJ262185:QKU262191 QUF262185:QUQ262191 REB262185:REM262191 RNX262185:ROI262191 RXT262185:RYE262191 SHP262185:SIA262191 SRL262185:SRW262191 TBH262185:TBS262191 TLD262185:TLO262191 TUZ262185:TVK262191 UEV262185:UFG262191 UOR262185:UPC262191 UYN262185:UYY262191 VIJ262185:VIU262191 VSF262185:VSQ262191 WCB262185:WCM262191 WLX262185:WMI262191 WVT262185:WWE262191 JH327721:JS327727 TD327721:TO327727 ACZ327721:ADK327727 AMV327721:ANG327727 AWR327721:AXC327727 BGN327721:BGY327727 BQJ327721:BQU327727 CAF327721:CAQ327727 CKB327721:CKM327727 CTX327721:CUI327727 DDT327721:DEE327727 DNP327721:DOA327727 DXL327721:DXW327727 EHH327721:EHS327727 ERD327721:ERO327727 FAZ327721:FBK327727 FKV327721:FLG327727 FUR327721:FVC327727 GEN327721:GEY327727 GOJ327721:GOU327727 GYF327721:GYQ327727 HIB327721:HIM327727 HRX327721:HSI327727 IBT327721:ICE327727 ILP327721:IMA327727 IVL327721:IVW327727 JFH327721:JFS327727 JPD327721:JPO327727 JYZ327721:JZK327727 KIV327721:KJG327727 KSR327721:KTC327727 LCN327721:LCY327727 LMJ327721:LMU327727 LWF327721:LWQ327727 MGB327721:MGM327727 MPX327721:MQI327727 MZT327721:NAE327727 NJP327721:NKA327727 NTL327721:NTW327727 ODH327721:ODS327727 OND327721:ONO327727 OWZ327721:OXK327727 PGV327721:PHG327727 PQR327721:PRC327727 QAN327721:QAY327727 QKJ327721:QKU327727 QUF327721:QUQ327727 REB327721:REM327727 RNX327721:ROI327727 RXT327721:RYE327727 SHP327721:SIA327727 SRL327721:SRW327727 TBH327721:TBS327727 TLD327721:TLO327727 TUZ327721:TVK327727 UEV327721:UFG327727 UOR327721:UPC327727 UYN327721:UYY327727 VIJ327721:VIU327727 VSF327721:VSQ327727 WCB327721:WCM327727 WLX327721:WMI327727 WVT327721:WWE327727 JH393257:JS393263 TD393257:TO393263 ACZ393257:ADK393263 AMV393257:ANG393263 AWR393257:AXC393263 BGN393257:BGY393263 BQJ393257:BQU393263 CAF393257:CAQ393263 CKB393257:CKM393263 CTX393257:CUI393263 DDT393257:DEE393263 DNP393257:DOA393263 DXL393257:DXW393263 EHH393257:EHS393263 ERD393257:ERO393263 FAZ393257:FBK393263 FKV393257:FLG393263 FUR393257:FVC393263 GEN393257:GEY393263 GOJ393257:GOU393263 GYF393257:GYQ393263 HIB393257:HIM393263 HRX393257:HSI393263 IBT393257:ICE393263 ILP393257:IMA393263 IVL393257:IVW393263 JFH393257:JFS393263 JPD393257:JPO393263 JYZ393257:JZK393263 KIV393257:KJG393263 KSR393257:KTC393263 LCN393257:LCY393263 LMJ393257:LMU393263 LWF393257:LWQ393263 MGB393257:MGM393263 MPX393257:MQI393263 MZT393257:NAE393263 NJP393257:NKA393263 NTL393257:NTW393263 ODH393257:ODS393263 OND393257:ONO393263 OWZ393257:OXK393263 PGV393257:PHG393263 PQR393257:PRC393263 QAN393257:QAY393263 QKJ393257:QKU393263 QUF393257:QUQ393263 REB393257:REM393263 RNX393257:ROI393263 RXT393257:RYE393263 SHP393257:SIA393263 SRL393257:SRW393263 TBH393257:TBS393263 TLD393257:TLO393263 TUZ393257:TVK393263 UEV393257:UFG393263 UOR393257:UPC393263 UYN393257:UYY393263 VIJ393257:VIU393263 VSF393257:VSQ393263 WCB393257:WCM393263 WLX393257:WMI393263 WVT393257:WWE393263 JH458793:JS458799 TD458793:TO458799 ACZ458793:ADK458799 AMV458793:ANG458799 AWR458793:AXC458799 BGN458793:BGY458799 BQJ458793:BQU458799 CAF458793:CAQ458799 CKB458793:CKM458799 CTX458793:CUI458799 DDT458793:DEE458799 DNP458793:DOA458799 DXL458793:DXW458799 EHH458793:EHS458799 ERD458793:ERO458799 FAZ458793:FBK458799 FKV458793:FLG458799 FUR458793:FVC458799 GEN458793:GEY458799 GOJ458793:GOU458799 GYF458793:GYQ458799 HIB458793:HIM458799 HRX458793:HSI458799 IBT458793:ICE458799 ILP458793:IMA458799 IVL458793:IVW458799 JFH458793:JFS458799 JPD458793:JPO458799 JYZ458793:JZK458799 KIV458793:KJG458799 KSR458793:KTC458799 LCN458793:LCY458799 LMJ458793:LMU458799 LWF458793:LWQ458799 MGB458793:MGM458799 MPX458793:MQI458799 MZT458793:NAE458799 NJP458793:NKA458799 NTL458793:NTW458799 ODH458793:ODS458799 OND458793:ONO458799 OWZ458793:OXK458799 PGV458793:PHG458799 PQR458793:PRC458799 QAN458793:QAY458799 QKJ458793:QKU458799 QUF458793:QUQ458799 REB458793:REM458799 RNX458793:ROI458799 RXT458793:RYE458799 SHP458793:SIA458799 SRL458793:SRW458799 TBH458793:TBS458799 TLD458793:TLO458799 TUZ458793:TVK458799 UEV458793:UFG458799 UOR458793:UPC458799 UYN458793:UYY458799 VIJ458793:VIU458799 VSF458793:VSQ458799 WCB458793:WCM458799 WLX458793:WMI458799 WVT458793:WWE458799 JH524329:JS524335 TD524329:TO524335 ACZ524329:ADK524335 AMV524329:ANG524335 AWR524329:AXC524335 BGN524329:BGY524335 BQJ524329:BQU524335 CAF524329:CAQ524335 CKB524329:CKM524335 CTX524329:CUI524335 DDT524329:DEE524335 DNP524329:DOA524335 DXL524329:DXW524335 EHH524329:EHS524335 ERD524329:ERO524335 FAZ524329:FBK524335 FKV524329:FLG524335 FUR524329:FVC524335 GEN524329:GEY524335 GOJ524329:GOU524335 GYF524329:GYQ524335 HIB524329:HIM524335 HRX524329:HSI524335 IBT524329:ICE524335 ILP524329:IMA524335 IVL524329:IVW524335 JFH524329:JFS524335 JPD524329:JPO524335 JYZ524329:JZK524335 KIV524329:KJG524335 KSR524329:KTC524335 LCN524329:LCY524335 LMJ524329:LMU524335 LWF524329:LWQ524335 MGB524329:MGM524335 MPX524329:MQI524335 MZT524329:NAE524335 NJP524329:NKA524335 NTL524329:NTW524335 ODH524329:ODS524335 OND524329:ONO524335 OWZ524329:OXK524335 PGV524329:PHG524335 PQR524329:PRC524335 QAN524329:QAY524335 QKJ524329:QKU524335 QUF524329:QUQ524335 REB524329:REM524335 RNX524329:ROI524335 RXT524329:RYE524335 SHP524329:SIA524335 SRL524329:SRW524335 TBH524329:TBS524335 TLD524329:TLO524335 TUZ524329:TVK524335 UEV524329:UFG524335 UOR524329:UPC524335 UYN524329:UYY524335 VIJ524329:VIU524335 VSF524329:VSQ524335 WCB524329:WCM524335 WLX524329:WMI524335 WVT524329:WWE524335 JH589865:JS589871 TD589865:TO589871 ACZ589865:ADK589871 AMV589865:ANG589871 AWR589865:AXC589871 BGN589865:BGY589871 BQJ589865:BQU589871 CAF589865:CAQ589871 CKB589865:CKM589871 CTX589865:CUI589871 DDT589865:DEE589871 DNP589865:DOA589871 DXL589865:DXW589871 EHH589865:EHS589871 ERD589865:ERO589871 FAZ589865:FBK589871 FKV589865:FLG589871 FUR589865:FVC589871 GEN589865:GEY589871 GOJ589865:GOU589871 GYF589865:GYQ589871 HIB589865:HIM589871 HRX589865:HSI589871 IBT589865:ICE589871 ILP589865:IMA589871 IVL589865:IVW589871 JFH589865:JFS589871 JPD589865:JPO589871 JYZ589865:JZK589871 KIV589865:KJG589871 KSR589865:KTC589871 LCN589865:LCY589871 LMJ589865:LMU589871 LWF589865:LWQ589871 MGB589865:MGM589871 MPX589865:MQI589871 MZT589865:NAE589871 NJP589865:NKA589871 NTL589865:NTW589871 ODH589865:ODS589871 OND589865:ONO589871 OWZ589865:OXK589871 PGV589865:PHG589871 PQR589865:PRC589871 QAN589865:QAY589871 QKJ589865:QKU589871 QUF589865:QUQ589871 REB589865:REM589871 RNX589865:ROI589871 RXT589865:RYE589871 SHP589865:SIA589871 SRL589865:SRW589871 TBH589865:TBS589871 TLD589865:TLO589871 TUZ589865:TVK589871 UEV589865:UFG589871 UOR589865:UPC589871 UYN589865:UYY589871 VIJ589865:VIU589871 VSF589865:VSQ589871 WCB589865:WCM589871 WLX589865:WMI589871 WVT589865:WWE589871 JH655401:JS655407 TD655401:TO655407 ACZ655401:ADK655407 AMV655401:ANG655407 AWR655401:AXC655407 BGN655401:BGY655407 BQJ655401:BQU655407 CAF655401:CAQ655407 CKB655401:CKM655407 CTX655401:CUI655407 DDT655401:DEE655407 DNP655401:DOA655407 DXL655401:DXW655407 EHH655401:EHS655407 ERD655401:ERO655407 FAZ655401:FBK655407 FKV655401:FLG655407 FUR655401:FVC655407 GEN655401:GEY655407 GOJ655401:GOU655407 GYF655401:GYQ655407 HIB655401:HIM655407 HRX655401:HSI655407 IBT655401:ICE655407 ILP655401:IMA655407 IVL655401:IVW655407 JFH655401:JFS655407 JPD655401:JPO655407 JYZ655401:JZK655407 KIV655401:KJG655407 KSR655401:KTC655407 LCN655401:LCY655407 LMJ655401:LMU655407 LWF655401:LWQ655407 MGB655401:MGM655407 MPX655401:MQI655407 MZT655401:NAE655407 NJP655401:NKA655407 NTL655401:NTW655407 ODH655401:ODS655407 OND655401:ONO655407 OWZ655401:OXK655407 PGV655401:PHG655407 PQR655401:PRC655407 QAN655401:QAY655407 QKJ655401:QKU655407 QUF655401:QUQ655407 REB655401:REM655407 RNX655401:ROI655407 RXT655401:RYE655407 SHP655401:SIA655407 SRL655401:SRW655407 TBH655401:TBS655407 TLD655401:TLO655407 TUZ655401:TVK655407 UEV655401:UFG655407 UOR655401:UPC655407 UYN655401:UYY655407 VIJ655401:VIU655407 VSF655401:VSQ655407 WCB655401:WCM655407 WLX655401:WMI655407 WVT655401:WWE655407 JH720937:JS720943 TD720937:TO720943 ACZ720937:ADK720943 AMV720937:ANG720943 AWR720937:AXC720943 BGN720937:BGY720943 BQJ720937:BQU720943 CAF720937:CAQ720943 CKB720937:CKM720943 CTX720937:CUI720943 DDT720937:DEE720943 DNP720937:DOA720943 DXL720937:DXW720943 EHH720937:EHS720943 ERD720937:ERO720943 FAZ720937:FBK720943 FKV720937:FLG720943 FUR720937:FVC720943 GEN720937:GEY720943 GOJ720937:GOU720943 GYF720937:GYQ720943 HIB720937:HIM720943 HRX720937:HSI720943 IBT720937:ICE720943 ILP720937:IMA720943 IVL720937:IVW720943 JFH720937:JFS720943 JPD720937:JPO720943 JYZ720937:JZK720943 KIV720937:KJG720943 KSR720937:KTC720943 LCN720937:LCY720943 LMJ720937:LMU720943 LWF720937:LWQ720943 MGB720937:MGM720943 MPX720937:MQI720943 MZT720937:NAE720943 NJP720937:NKA720943 NTL720937:NTW720943 ODH720937:ODS720943 OND720937:ONO720943 OWZ720937:OXK720943 PGV720937:PHG720943 PQR720937:PRC720943 QAN720937:QAY720943 QKJ720937:QKU720943 QUF720937:QUQ720943 REB720937:REM720943 RNX720937:ROI720943 RXT720937:RYE720943 SHP720937:SIA720943 SRL720937:SRW720943 TBH720937:TBS720943 TLD720937:TLO720943 TUZ720937:TVK720943 UEV720937:UFG720943 UOR720937:UPC720943 UYN720937:UYY720943 VIJ720937:VIU720943 VSF720937:VSQ720943 WCB720937:WCM720943 WLX720937:WMI720943 WVT720937:WWE720943 JH786473:JS786479 TD786473:TO786479 ACZ786473:ADK786479 AMV786473:ANG786479 AWR786473:AXC786479 BGN786473:BGY786479 BQJ786473:BQU786479 CAF786473:CAQ786479 CKB786473:CKM786479 CTX786473:CUI786479 DDT786473:DEE786479 DNP786473:DOA786479 DXL786473:DXW786479 EHH786473:EHS786479 ERD786473:ERO786479 FAZ786473:FBK786479 FKV786473:FLG786479 FUR786473:FVC786479 GEN786473:GEY786479 GOJ786473:GOU786479 GYF786473:GYQ786479 HIB786473:HIM786479 HRX786473:HSI786479 IBT786473:ICE786479 ILP786473:IMA786479 IVL786473:IVW786479 JFH786473:JFS786479 JPD786473:JPO786479 JYZ786473:JZK786479 KIV786473:KJG786479 KSR786473:KTC786479 LCN786473:LCY786479 LMJ786473:LMU786479 LWF786473:LWQ786479 MGB786473:MGM786479 MPX786473:MQI786479 MZT786473:NAE786479 NJP786473:NKA786479 NTL786473:NTW786479 ODH786473:ODS786479 OND786473:ONO786479 OWZ786473:OXK786479 PGV786473:PHG786479 PQR786473:PRC786479 QAN786473:QAY786479 QKJ786473:QKU786479 QUF786473:QUQ786479 REB786473:REM786479 RNX786473:ROI786479 RXT786473:RYE786479 SHP786473:SIA786479 SRL786473:SRW786479 TBH786473:TBS786479 TLD786473:TLO786479 TUZ786473:TVK786479 UEV786473:UFG786479 UOR786473:UPC786479 UYN786473:UYY786479 VIJ786473:VIU786479 VSF786473:VSQ786479 WCB786473:WCM786479 WLX786473:WMI786479 WVT786473:WWE786479 JH852009:JS852015 TD852009:TO852015 ACZ852009:ADK852015 AMV852009:ANG852015 AWR852009:AXC852015 BGN852009:BGY852015 BQJ852009:BQU852015 CAF852009:CAQ852015 CKB852009:CKM852015 CTX852009:CUI852015 DDT852009:DEE852015 DNP852009:DOA852015 DXL852009:DXW852015 EHH852009:EHS852015 ERD852009:ERO852015 FAZ852009:FBK852015 FKV852009:FLG852015 FUR852009:FVC852015 GEN852009:GEY852015 GOJ852009:GOU852015 GYF852009:GYQ852015 HIB852009:HIM852015 HRX852009:HSI852015 IBT852009:ICE852015 ILP852009:IMA852015 IVL852009:IVW852015 JFH852009:JFS852015 JPD852009:JPO852015 JYZ852009:JZK852015 KIV852009:KJG852015 KSR852009:KTC852015 LCN852009:LCY852015 LMJ852009:LMU852015 LWF852009:LWQ852015 MGB852009:MGM852015 MPX852009:MQI852015 MZT852009:NAE852015 NJP852009:NKA852015 NTL852009:NTW852015 ODH852009:ODS852015 OND852009:ONO852015 OWZ852009:OXK852015 PGV852009:PHG852015 PQR852009:PRC852015 QAN852009:QAY852015 QKJ852009:QKU852015 QUF852009:QUQ852015 REB852009:REM852015 RNX852009:ROI852015 RXT852009:RYE852015 SHP852009:SIA852015 SRL852009:SRW852015 TBH852009:TBS852015 TLD852009:TLO852015 TUZ852009:TVK852015 UEV852009:UFG852015 UOR852009:UPC852015 UYN852009:UYY852015 VIJ852009:VIU852015 VSF852009:VSQ852015 WCB852009:WCM852015 WLX852009:WMI852015 WVT852009:WWE852015 JH917545:JS917551 TD917545:TO917551 ACZ917545:ADK917551 AMV917545:ANG917551 AWR917545:AXC917551 BGN917545:BGY917551 BQJ917545:BQU917551 CAF917545:CAQ917551 CKB917545:CKM917551 CTX917545:CUI917551 DDT917545:DEE917551 DNP917545:DOA917551 DXL917545:DXW917551 EHH917545:EHS917551 ERD917545:ERO917551 FAZ917545:FBK917551 FKV917545:FLG917551 FUR917545:FVC917551 GEN917545:GEY917551 GOJ917545:GOU917551 GYF917545:GYQ917551 HIB917545:HIM917551 HRX917545:HSI917551 IBT917545:ICE917551 ILP917545:IMA917551 IVL917545:IVW917551 JFH917545:JFS917551 JPD917545:JPO917551 JYZ917545:JZK917551 KIV917545:KJG917551 KSR917545:KTC917551 LCN917545:LCY917551 LMJ917545:LMU917551 LWF917545:LWQ917551 MGB917545:MGM917551 MPX917545:MQI917551 MZT917545:NAE917551 NJP917545:NKA917551 NTL917545:NTW917551 ODH917545:ODS917551 OND917545:ONO917551 OWZ917545:OXK917551 PGV917545:PHG917551 PQR917545:PRC917551 QAN917545:QAY917551 QKJ917545:QKU917551 QUF917545:QUQ917551 REB917545:REM917551 RNX917545:ROI917551 RXT917545:RYE917551 SHP917545:SIA917551 SRL917545:SRW917551 TBH917545:TBS917551 TLD917545:TLO917551 TUZ917545:TVK917551 UEV917545:UFG917551 UOR917545:UPC917551 UYN917545:UYY917551 VIJ917545:VIU917551 VSF917545:VSQ917551 WCB917545:WCM917551 WLX917545:WMI917551 WVT917545:WWE917551 JH983081:JS983087 TD983081:TO983087 ACZ983081:ADK983087 AMV983081:ANG983087 AWR983081:AXC983087 BGN983081:BGY983087 BQJ983081:BQU983087 CAF983081:CAQ983087 CKB983081:CKM983087 CTX983081:CUI983087 DDT983081:DEE983087 DNP983081:DOA983087 DXL983081:DXW983087 EHH983081:EHS983087 ERD983081:ERO983087 FAZ983081:FBK983087 FKV983081:FLG983087 FUR983081:FVC983087 GEN983081:GEY983087 GOJ983081:GOU983087 GYF983081:GYQ983087 HIB983081:HIM983087 HRX983081:HSI983087 IBT983081:ICE983087 ILP983081:IMA983087 IVL983081:IVW983087 JFH983081:JFS983087 JPD983081:JPO983087 JYZ983081:JZK983087 KIV983081:KJG983087 KSR983081:KTC983087 LCN983081:LCY983087 LMJ983081:LMU983087 LWF983081:LWQ983087 MGB983081:MGM983087 MPX983081:MQI983087 MZT983081:NAE983087 NJP983081:NKA983087 NTL983081:NTW983087 ODH983081:ODS983087 OND983081:ONO983087 OWZ983081:OXK983087 PGV983081:PHG983087 PQR983081:PRC983087 QAN983081:QAY983087 QKJ983081:QKU983087 QUF983081:QUQ983087 REB983081:REM983087 RNX983081:ROI983087 RXT983081:RYE983087 SHP983081:SIA983087 SRL983081:SRW983087 TBH983081:TBS983087 TLD983081:TLO983087 TUZ983081:TVK983087 UEV983081:UFG983087 UOR983081:UPC983087 UYN983081:UYY983087 VIJ983081:VIU983087 VSF983081:VSQ983087 WCB983081:WCM983087 WLX983081:WMI983087 ACZ45:ADK47 L131113:W131119 L196649:W196655 L262185:W262191 L327721:W327727 L393257:W393263 L458793:W458799 L524329:W524335 L589865:W589871 L655401:W655407 L720937:W720943 L786473:W786479 L852009:W852015 L917545:W917551 L983081:W983087 L65577:W65583 AWR34:AXC36 TD45:TO47 JH45:JS47 WVT45:WWE47 WLX45:WMI47 WCB45:WCM47 VSF45:VSQ47 VIJ45:VIU47 UYN45:UYY47 UOR45:UPC47 UEV45:UFG47 TUZ45:TVK47 TLD45:TLO47 TBH45:TBS47 SRL45:SRW47 SHP45:SIA47 RXT45:RYE47 RNX45:ROI47 REB45:REM47 QUF45:QUQ47 QKJ45:QKU47 QAN45:QAY47 PQR45:PRC47 PGV45:PHG47 OWZ45:OXK47 OND45:ONO47 ODH45:ODS47 NTL45:NTW47 NJP45:NKA47 MZT45:NAE47 MPX45:MQI47 MGB45:MGM47 LWF45:LWQ47 LMJ45:LMU47 LCN45:LCY47 KSR45:KTC47 KIV45:KJG47 JYZ45:JZK47 JPD45:JPO47 JFH45:JFS47 IVL45:IVW47 ILP45:IMA47 IBT45:ICE47 HRX45:HSI47 HIB45:HIM47 GYF45:GYQ47 GOJ45:GOU47 GEN45:GEY47 FUR45:FVC47 FKV45:FLG47 FAZ45:FBK47 ERD45:ERO47 EHH45:EHS47 DXL45:DXW47 DNP45:DOA47 DDT45:DEE47 CTX45:CUI47 CKB45:CKM47 CAF45:CAQ47 BQJ45:BQU47 BGN45:BGY47 AWR45:AXC47 AMV45:ANG47 BGN34:BGY36 BQJ34:BQU36 CAF34:CAQ36 CKB34:CKM36 CTX34:CUI36 DDT34:DEE36 DNP34:DOA36 DXL34:DXW36 EHH34:EHS36 ERD34:ERO36 FAZ34:FBK36 FKV34:FLG36 FUR34:FVC36 GEN34:GEY36 GOJ34:GOU36 GYF34:GYQ36 HIB34:HIM36 HRX34:HSI36 IBT34:ICE36 ILP34:IMA36 IVL34:IVW36 JFH34:JFS36 JPD34:JPO36 JYZ34:JZK36 KIV34:KJG36 KSR34:KTC36 LCN34:LCY36 LMJ34:LMU36 LWF34:LWQ36 MGB34:MGM36 MPX34:MQI36 MZT34:NAE36 NJP34:NKA36 NTL34:NTW36 ODH34:ODS36 OND34:ONO36 OWZ34:OXK36 PGV34:PHG36 PQR34:PRC36 QAN34:QAY36 QKJ34:QKU36 QUF34:QUQ36 REB34:REM36 RNX34:ROI36 RXT34:RYE36 SHP34:SIA36 SRL34:SRW36 TBH34:TBS36 TLD34:TLO36 TUZ34:TVK36 UEV34:UFG36 UOR34:UPC36 UYN34:UYY36 VIJ34:VIU36 VSF34:VSQ36 WCB34:WCM36 WLX34:WMI36 WVT34:WWE36 JH34:JS36 TD34:TO36 ACZ34:ADK36 L30:V30 L45:V45 L35:W36 L46:W47 ACZ26:ADK26 TD26:TO26 JH26:JS26 WVT26:WWE26 WLX26:WMI26 WCB26:WCM26 VSF26:VSQ26 VIJ26:VIU26 UYN26:UYY26 UOR26:UPC26 UEV26:UFG26 TUZ26:TVK26 TLD26:TLO26 TBH26:TBS26 SRL26:SRW26 SHP26:SIA26 RXT26:RYE26 RNX26:ROI26 REB26:REM26 QUF26:QUQ26 QKJ26:QKU26 QAN26:QAY26 PQR26:PRC26 PGV26:PHG26 OWZ26:OXK26 OND26:ONO26 ODH26:ODS26 NTL26:NTW26 NJP26:NKA26 MZT26:NAE26 MPX26:MQI26 MGB26:MGM26 LWF26:LWQ26 LMJ26:LMU26 LCN26:LCY26 KSR26:KTC26 KIV26:KJG26 JYZ26:JZK26 JPD26:JPO26 JFH26:JFS26 IVL26:IVW26 ILP26:IMA26 IBT26:ICE26 HRX26:HSI26 HIB26:HIM26 GYF26:GYQ26 GOJ26:GOU26 GEN26:GEY26 FUR26:FVC26 FKV26:FLG26 FAZ26:FBK26 ERD26:ERO26 EHH26:EHS26 DXL26:DXW26 DNP26:DOA26 DDT26:DEE26 CTX26:CUI26 CKB26:CKM26 CAF26:CAQ26 BQJ26:BQU26 BGN26:BGY26 AWR26:AXC26 AMV26:ANG26 L26:V26 ACZ30:ADK30 TD30:TO30 JH30:JS30 WVT30:WWE30 WLX30:WMI30 WCB30:WCM30 VSF30:VSQ30 VIJ30:VIU30 UYN30:UYY30 UOR30:UPC30 UEV30:UFG30 TUZ30:TVK30 TLD30:TLO30 TBH30:TBS30 SRL30:SRW30 SHP30:SIA30 RXT30:RYE30 RNX30:ROI30 REB30:REM30 QUF30:QUQ30 QKJ30:QKU30 QAN30:QAY30 PQR30:PRC30 PGV30:PHG30 OWZ30:OXK30 OND30:ONO30 ODH30:ODS30 NTL30:NTW30 NJP30:NKA30 MZT30:NAE30 MPX30:MQI30 MGB30:MGM30 LWF30:LWQ30 LMJ30:LMU30 LCN30:LCY30 KSR30:KTC30 KIV30:KJG30 JYZ30:JZK30 JPD30:JPO30 JFH30:JFS30 IVL30:IVW30 ILP30:IMA30 IBT30:ICE30 HRX30:HSI30 HIB30:HIM30 GYF30:GYQ30 GOJ30:GOU30 GEN30:GEY30 FUR30:FVC30 FKV30:FLG30 FAZ30:FBK30 ERD30:ERO30 EHH30:EHS30 DXL30:DXW30 DNP30:DOA30 DDT30:DEE30 CTX30:CUI30 CKB30:CKM30 CAF30:CAQ30 BQJ30:BQU30 BGN30:BGY30 AWR30:AXC30 AMV30:ANG30 AMV34:ANG36 L34:V3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VSK983080 WCG983080 WMC983080 WVY983080 Q44 JM44 TI44 ADE44 ANA44 AWW44 BGS44 BQO44 CAK44 CKG44 CUC44 DDY44 DNU44 DXQ44 EHM44 ERI44 FBE44 FLA44 FUW44 GES44 GOO44 GYK44 HIG44 HSC44 IBY44 ILU44 IVQ44 JFM44 JPI44 JZE44 KJA44 KSW44 LCS44 LMO44 LWK44 MGG44 MQC44 MZY44 NJU44 NTQ44 ODM44 ONI44 OXE44 PHA44 PQW44 QAS44 QKO44 QUK44 REG44 ROC44 RXY44 SHU44 SRQ44 TBM44 TLI44 TVE44 UFA44 UOW44 UYS44 VIO44 VSK44 WCG44 WMC44 WVY44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dataValidation allowBlank="1" showInputMessage="1" showErrorMessage="1" prompt="Для выбора выполните двойной щелчок левой клавиши мыши по соответствующей ячейке." sqref="S65575 JO65575 TK65575 ADG65575 ANC65575 AWY65575 BGU65575 BQQ65575 CAM65575 CKI65575 CUE65575 DEA65575 DNW65575 DXS65575 EHO65575 ERK65575 FBG65575 FLC65575 FUY65575 GEU65575 GOQ65575 GYM65575 HII65575 HSE65575 ICA65575 ILW65575 IVS65575 JFO65575 JPK65575 JZG65575 KJC65575 KSY65575 LCU65575 LMQ65575 LWM65575 MGI65575 MQE65575 NAA65575 NJW65575 NTS65575 ODO65575 ONK65575 OXG65575 PHC65575 PQY65575 QAU65575 QKQ65575 QUM65575 REI65575 ROE65575 RYA65575 SHW65575 SRS65575 TBO65575 TLK65575 TVG65575 UFC65575 UOY65575 UYU65575 VIQ65575 VSM65575 WCI65575 WME65575 WWA65575 S131111 JO131111 TK131111 ADG131111 ANC131111 AWY131111 BGU131111 BQQ131111 CAM131111 CKI131111 CUE131111 DEA131111 DNW131111 DXS131111 EHO131111 ERK131111 FBG131111 FLC131111 FUY131111 GEU131111 GOQ131111 GYM131111 HII131111 HSE131111 ICA131111 ILW131111 IVS131111 JFO131111 JPK131111 JZG131111 KJC131111 KSY131111 LCU131111 LMQ131111 LWM131111 MGI131111 MQE131111 NAA131111 NJW131111 NTS131111 ODO131111 ONK131111 OXG131111 PHC131111 PQY131111 QAU131111 QKQ131111 QUM131111 REI131111 ROE131111 RYA131111 SHW131111 SRS131111 TBO131111 TLK131111 TVG131111 UFC131111 UOY131111 UYU131111 VIQ131111 VSM131111 WCI131111 WME131111 WWA131111 S196647 JO196647 TK196647 ADG196647 ANC196647 AWY196647 BGU196647 BQQ196647 CAM196647 CKI196647 CUE196647 DEA196647 DNW196647 DXS196647 EHO196647 ERK196647 FBG196647 FLC196647 FUY196647 GEU196647 GOQ196647 GYM196647 HII196647 HSE196647 ICA196647 ILW196647 IVS196647 JFO196647 JPK196647 JZG196647 KJC196647 KSY196647 LCU196647 LMQ196647 LWM196647 MGI196647 MQE196647 NAA196647 NJW196647 NTS196647 ODO196647 ONK196647 OXG196647 PHC196647 PQY196647 QAU196647 QKQ196647 QUM196647 REI196647 ROE196647 RYA196647 SHW196647 SRS196647 TBO196647 TLK196647 TVG196647 UFC196647 UOY196647 UYU196647 VIQ196647 VSM196647 WCI196647 WME196647 WWA196647 S262183 JO262183 TK262183 ADG262183 ANC262183 AWY262183 BGU262183 BQQ262183 CAM262183 CKI262183 CUE262183 DEA262183 DNW262183 DXS262183 EHO262183 ERK262183 FBG262183 FLC262183 FUY262183 GEU262183 GOQ262183 GYM262183 HII262183 HSE262183 ICA262183 ILW262183 IVS262183 JFO262183 JPK262183 JZG262183 KJC262183 KSY262183 LCU262183 LMQ262183 LWM262183 MGI262183 MQE262183 NAA262183 NJW262183 NTS262183 ODO262183 ONK262183 OXG262183 PHC262183 PQY262183 QAU262183 QKQ262183 QUM262183 REI262183 ROE262183 RYA262183 SHW262183 SRS262183 TBO262183 TLK262183 TVG262183 UFC262183 UOY262183 UYU262183 VIQ262183 VSM262183 WCI262183 WME262183 WWA262183 S327719 JO327719 TK327719 ADG327719 ANC327719 AWY327719 BGU327719 BQQ327719 CAM327719 CKI327719 CUE327719 DEA327719 DNW327719 DXS327719 EHO327719 ERK327719 FBG327719 FLC327719 FUY327719 GEU327719 GOQ327719 GYM327719 HII327719 HSE327719 ICA327719 ILW327719 IVS327719 JFO327719 JPK327719 JZG327719 KJC327719 KSY327719 LCU327719 LMQ327719 LWM327719 MGI327719 MQE327719 NAA327719 NJW327719 NTS327719 ODO327719 ONK327719 OXG327719 PHC327719 PQY327719 QAU327719 QKQ327719 QUM327719 REI327719 ROE327719 RYA327719 SHW327719 SRS327719 TBO327719 TLK327719 TVG327719 UFC327719 UOY327719 UYU327719 VIQ327719 VSM327719 WCI327719 WME327719 WWA327719 S393255 JO393255 TK393255 ADG393255 ANC393255 AWY393255 BGU393255 BQQ393255 CAM393255 CKI393255 CUE393255 DEA393255 DNW393255 DXS393255 EHO393255 ERK393255 FBG393255 FLC393255 FUY393255 GEU393255 GOQ393255 GYM393255 HII393255 HSE393255 ICA393255 ILW393255 IVS393255 JFO393255 JPK393255 JZG393255 KJC393255 KSY393255 LCU393255 LMQ393255 LWM393255 MGI393255 MQE393255 NAA393255 NJW393255 NTS393255 ODO393255 ONK393255 OXG393255 PHC393255 PQY393255 QAU393255 QKQ393255 QUM393255 REI393255 ROE393255 RYA393255 SHW393255 SRS393255 TBO393255 TLK393255 TVG393255 UFC393255 UOY393255 UYU393255 VIQ393255 VSM393255 WCI393255 WME393255 WWA393255 S458791 JO458791 TK458791 ADG458791 ANC458791 AWY458791 BGU458791 BQQ458791 CAM458791 CKI458791 CUE458791 DEA458791 DNW458791 DXS458791 EHO458791 ERK458791 FBG458791 FLC458791 FUY458791 GEU458791 GOQ458791 GYM458791 HII458791 HSE458791 ICA458791 ILW458791 IVS458791 JFO458791 JPK458791 JZG458791 KJC458791 KSY458791 LCU458791 LMQ458791 LWM458791 MGI458791 MQE458791 NAA458791 NJW458791 NTS458791 ODO458791 ONK458791 OXG458791 PHC458791 PQY458791 QAU458791 QKQ458791 QUM458791 REI458791 ROE458791 RYA458791 SHW458791 SRS458791 TBO458791 TLK458791 TVG458791 UFC458791 UOY458791 UYU458791 VIQ458791 VSM458791 WCI458791 WME458791 WWA458791 S524327 JO524327 TK524327 ADG524327 ANC524327 AWY524327 BGU524327 BQQ524327 CAM524327 CKI524327 CUE524327 DEA524327 DNW524327 DXS524327 EHO524327 ERK524327 FBG524327 FLC524327 FUY524327 GEU524327 GOQ524327 GYM524327 HII524327 HSE524327 ICA524327 ILW524327 IVS524327 JFO524327 JPK524327 JZG524327 KJC524327 KSY524327 LCU524327 LMQ524327 LWM524327 MGI524327 MQE524327 NAA524327 NJW524327 NTS524327 ODO524327 ONK524327 OXG524327 PHC524327 PQY524327 QAU524327 QKQ524327 QUM524327 REI524327 ROE524327 RYA524327 SHW524327 SRS524327 TBO524327 TLK524327 TVG524327 UFC524327 UOY524327 UYU524327 VIQ524327 VSM524327 WCI524327 WME524327 WWA524327 S589863 JO589863 TK589863 ADG589863 ANC589863 AWY589863 BGU589863 BQQ589863 CAM589863 CKI589863 CUE589863 DEA589863 DNW589863 DXS589863 EHO589863 ERK589863 FBG589863 FLC589863 FUY589863 GEU589863 GOQ589863 GYM589863 HII589863 HSE589863 ICA589863 ILW589863 IVS589863 JFO589863 JPK589863 JZG589863 KJC589863 KSY589863 LCU589863 LMQ589863 LWM589863 MGI589863 MQE589863 NAA589863 NJW589863 NTS589863 ODO589863 ONK589863 OXG589863 PHC589863 PQY589863 QAU589863 QKQ589863 QUM589863 REI589863 ROE589863 RYA589863 SHW589863 SRS589863 TBO589863 TLK589863 TVG589863 UFC589863 UOY589863 UYU589863 VIQ589863 VSM589863 WCI589863 WME589863 WWA589863 S655399 JO655399 TK655399 ADG655399 ANC655399 AWY655399 BGU655399 BQQ655399 CAM655399 CKI655399 CUE655399 DEA655399 DNW655399 DXS655399 EHO655399 ERK655399 FBG655399 FLC655399 FUY655399 GEU655399 GOQ655399 GYM655399 HII655399 HSE655399 ICA655399 ILW655399 IVS655399 JFO655399 JPK655399 JZG655399 KJC655399 KSY655399 LCU655399 LMQ655399 LWM655399 MGI655399 MQE655399 NAA655399 NJW655399 NTS655399 ODO655399 ONK655399 OXG655399 PHC655399 PQY655399 QAU655399 QKQ655399 QUM655399 REI655399 ROE655399 RYA655399 SHW655399 SRS655399 TBO655399 TLK655399 TVG655399 UFC655399 UOY655399 UYU655399 VIQ655399 VSM655399 WCI655399 WME655399 WWA655399 S720935 JO720935 TK720935 ADG720935 ANC720935 AWY720935 BGU720935 BQQ720935 CAM720935 CKI720935 CUE720935 DEA720935 DNW720935 DXS720935 EHO720935 ERK720935 FBG720935 FLC720935 FUY720935 GEU720935 GOQ720935 GYM720935 HII720935 HSE720935 ICA720935 ILW720935 IVS720935 JFO720935 JPK720935 JZG720935 KJC720935 KSY720935 LCU720935 LMQ720935 LWM720935 MGI720935 MQE720935 NAA720935 NJW720935 NTS720935 ODO720935 ONK720935 OXG720935 PHC720935 PQY720935 QAU720935 QKQ720935 QUM720935 REI720935 ROE720935 RYA720935 SHW720935 SRS720935 TBO720935 TLK720935 TVG720935 UFC720935 UOY720935 UYU720935 VIQ720935 VSM720935 WCI720935 WME720935 WWA720935 S786471 JO786471 TK786471 ADG786471 ANC786471 AWY786471 BGU786471 BQQ786471 CAM786471 CKI786471 CUE786471 DEA786471 DNW786471 DXS786471 EHO786471 ERK786471 FBG786471 FLC786471 FUY786471 GEU786471 GOQ786471 GYM786471 HII786471 HSE786471 ICA786471 ILW786471 IVS786471 JFO786471 JPK786471 JZG786471 KJC786471 KSY786471 LCU786471 LMQ786471 LWM786471 MGI786471 MQE786471 NAA786471 NJW786471 NTS786471 ODO786471 ONK786471 OXG786471 PHC786471 PQY786471 QAU786471 QKQ786471 QUM786471 REI786471 ROE786471 RYA786471 SHW786471 SRS786471 TBO786471 TLK786471 TVG786471 UFC786471 UOY786471 UYU786471 VIQ786471 VSM786471 WCI786471 WME786471 WWA786471 S852007 JO852007 TK852007 ADG852007 ANC852007 AWY852007 BGU852007 BQQ852007 CAM852007 CKI852007 CUE852007 DEA852007 DNW852007 DXS852007 EHO852007 ERK852007 FBG852007 FLC852007 FUY852007 GEU852007 GOQ852007 GYM852007 HII852007 HSE852007 ICA852007 ILW852007 IVS852007 JFO852007 JPK852007 JZG852007 KJC852007 KSY852007 LCU852007 LMQ852007 LWM852007 MGI852007 MQE852007 NAA852007 NJW852007 NTS852007 ODO852007 ONK852007 OXG852007 PHC852007 PQY852007 QAU852007 QKQ852007 QUM852007 REI852007 ROE852007 RYA852007 SHW852007 SRS852007 TBO852007 TLK852007 TVG852007 UFC852007 UOY852007 UYU852007 VIQ852007 VSM852007 WCI852007 WME852007 WWA852007 S917543 JO917543 TK917543 ADG917543 ANC917543 AWY917543 BGU917543 BQQ917543 CAM917543 CKI917543 CUE917543 DEA917543 DNW917543 DXS917543 EHO917543 ERK917543 FBG917543 FLC917543 FUY917543 GEU917543 GOQ917543 GYM917543 HII917543 HSE917543 ICA917543 ILW917543 IVS917543 JFO917543 JPK917543 JZG917543 KJC917543 KSY917543 LCU917543 LMQ917543 LWM917543 MGI917543 MQE917543 NAA917543 NJW917543 NTS917543 ODO917543 ONK917543 OXG917543 PHC917543 PQY917543 QAU917543 QKQ917543 QUM917543 REI917543 ROE917543 RYA917543 SHW917543 SRS917543 TBO917543 TLK917543 TVG917543 UFC917543 UOY917543 UYU917543 VIQ917543 VSM917543 WCI917543 WME917543 WWA917543 S983079 JO983079 TK983079 ADG983079 ANC983079 AWY983079 BGU983079 BQQ983079 CAM983079 CKI983079 CUE983079 DEA983079 DNW983079 DXS983079 EHO983079 ERK983079 FBG983079 FLC983079 FUY983079 GEU983079 GOQ983079 GYM983079 HII983079 HSE983079 ICA983079 ILW983079 IVS983079 JFO983079 JPK983079 JZG983079 KJC983079 KSY983079 LCU983079 LMQ983079 LWM983079 MGI983079 MQE983079 NAA983079 NJW983079 NTS983079 ODO983079 ONK983079 OXG983079 PHC983079 PQY983079 QAU983079 QKQ983079 QUM983079 REI983079 ROE983079 RYA983079 SHW983079 SRS983079 TBO983079 TLK983079 TVG983079 UFC983079 UOY983079 UYU983079 VIQ983079 VSM983079 WCI983079 WME983079 WWA983079 U458791 U524327 JQ65575 TM65575 ADI65575 ANE65575 AXA65575 BGW65575 BQS65575 CAO65575 CKK65575 CUG65575 DEC65575 DNY65575 DXU65575 EHQ65575 ERM65575 FBI65575 FLE65575 FVA65575 GEW65575 GOS65575 GYO65575 HIK65575 HSG65575 ICC65575 ILY65575 IVU65575 JFQ65575 JPM65575 JZI65575 KJE65575 KTA65575 LCW65575 LMS65575 LWO65575 MGK65575 MQG65575 NAC65575 NJY65575 NTU65575 ODQ65575 ONM65575 OXI65575 PHE65575 PRA65575 QAW65575 QKS65575 QUO65575 REK65575 ROG65575 RYC65575 SHY65575 SRU65575 TBQ65575 TLM65575 TVI65575 UFE65575 UPA65575 UYW65575 VIS65575 VSO65575 WCK65575 WMG65575 WWC65575 U589863 JQ131111 TM131111 ADI131111 ANE131111 AXA131111 BGW131111 BQS131111 CAO131111 CKK131111 CUG131111 DEC131111 DNY131111 DXU131111 EHQ131111 ERM131111 FBI131111 FLE131111 FVA131111 GEW131111 GOS131111 GYO131111 HIK131111 HSG131111 ICC131111 ILY131111 IVU131111 JFQ131111 JPM131111 JZI131111 KJE131111 KTA131111 LCW131111 LMS131111 LWO131111 MGK131111 MQG131111 NAC131111 NJY131111 NTU131111 ODQ131111 ONM131111 OXI131111 PHE131111 PRA131111 QAW131111 QKS131111 QUO131111 REK131111 ROG131111 RYC131111 SHY131111 SRU131111 TBQ131111 TLM131111 TVI131111 UFE131111 UPA131111 UYW131111 VIS131111 VSO131111 WCK131111 WMG131111 WWC131111 U655399 JQ196647 TM196647 ADI196647 ANE196647 AXA196647 BGW196647 BQS196647 CAO196647 CKK196647 CUG196647 DEC196647 DNY196647 DXU196647 EHQ196647 ERM196647 FBI196647 FLE196647 FVA196647 GEW196647 GOS196647 GYO196647 HIK196647 HSG196647 ICC196647 ILY196647 IVU196647 JFQ196647 JPM196647 JZI196647 KJE196647 KTA196647 LCW196647 LMS196647 LWO196647 MGK196647 MQG196647 NAC196647 NJY196647 NTU196647 ODQ196647 ONM196647 OXI196647 PHE196647 PRA196647 QAW196647 QKS196647 QUO196647 REK196647 ROG196647 RYC196647 SHY196647 SRU196647 TBQ196647 TLM196647 TVI196647 UFE196647 UPA196647 UYW196647 VIS196647 VSO196647 WCK196647 WMG196647 WWC196647 U720935 JQ262183 TM262183 ADI262183 ANE262183 AXA262183 BGW262183 BQS262183 CAO262183 CKK262183 CUG262183 DEC262183 DNY262183 DXU262183 EHQ262183 ERM262183 FBI262183 FLE262183 FVA262183 GEW262183 GOS262183 GYO262183 HIK262183 HSG262183 ICC262183 ILY262183 IVU262183 JFQ262183 JPM262183 JZI262183 KJE262183 KTA262183 LCW262183 LMS262183 LWO262183 MGK262183 MQG262183 NAC262183 NJY262183 NTU262183 ODQ262183 ONM262183 OXI262183 PHE262183 PRA262183 QAW262183 QKS262183 QUO262183 REK262183 ROG262183 RYC262183 SHY262183 SRU262183 TBQ262183 TLM262183 TVI262183 UFE262183 UPA262183 UYW262183 VIS262183 VSO262183 WCK262183 WMG262183 WWC262183 U786471 JQ327719 TM327719 ADI327719 ANE327719 AXA327719 BGW327719 BQS327719 CAO327719 CKK327719 CUG327719 DEC327719 DNY327719 DXU327719 EHQ327719 ERM327719 FBI327719 FLE327719 FVA327719 GEW327719 GOS327719 GYO327719 HIK327719 HSG327719 ICC327719 ILY327719 IVU327719 JFQ327719 JPM327719 JZI327719 KJE327719 KTA327719 LCW327719 LMS327719 LWO327719 MGK327719 MQG327719 NAC327719 NJY327719 NTU327719 ODQ327719 ONM327719 OXI327719 PHE327719 PRA327719 QAW327719 QKS327719 QUO327719 REK327719 ROG327719 RYC327719 SHY327719 SRU327719 TBQ327719 TLM327719 TVI327719 UFE327719 UPA327719 UYW327719 VIS327719 VSO327719 WCK327719 WMG327719 WWC327719 U852007 JQ393255 TM393255 ADI393255 ANE393255 AXA393255 BGW393255 BQS393255 CAO393255 CKK393255 CUG393255 DEC393255 DNY393255 DXU393255 EHQ393255 ERM393255 FBI393255 FLE393255 FVA393255 GEW393255 GOS393255 GYO393255 HIK393255 HSG393255 ICC393255 ILY393255 IVU393255 JFQ393255 JPM393255 JZI393255 KJE393255 KTA393255 LCW393255 LMS393255 LWO393255 MGK393255 MQG393255 NAC393255 NJY393255 NTU393255 ODQ393255 ONM393255 OXI393255 PHE393255 PRA393255 QAW393255 QKS393255 QUO393255 REK393255 ROG393255 RYC393255 SHY393255 SRU393255 TBQ393255 TLM393255 TVI393255 UFE393255 UPA393255 UYW393255 VIS393255 VSO393255 WCK393255 WMG393255 WWC393255 U917543 JQ458791 TM458791 ADI458791 ANE458791 AXA458791 BGW458791 BQS458791 CAO458791 CKK458791 CUG458791 DEC458791 DNY458791 DXU458791 EHQ458791 ERM458791 FBI458791 FLE458791 FVA458791 GEW458791 GOS458791 GYO458791 HIK458791 HSG458791 ICC458791 ILY458791 IVU458791 JFQ458791 JPM458791 JZI458791 KJE458791 KTA458791 LCW458791 LMS458791 LWO458791 MGK458791 MQG458791 NAC458791 NJY458791 NTU458791 ODQ458791 ONM458791 OXI458791 PHE458791 PRA458791 QAW458791 QKS458791 QUO458791 REK458791 ROG458791 RYC458791 SHY458791 SRU458791 TBQ458791 TLM458791 TVI458791 UFE458791 UPA458791 UYW458791 VIS458791 VSO458791 WCK458791 WMG458791 WWC458791 U983079 JQ524327 TM524327 ADI524327 ANE524327 AXA524327 BGW524327 BQS524327 CAO524327 CKK524327 CUG524327 DEC524327 DNY524327 DXU524327 EHQ524327 ERM524327 FBI524327 FLE524327 FVA524327 GEW524327 GOS524327 GYO524327 HIK524327 HSG524327 ICC524327 ILY524327 IVU524327 JFQ524327 JPM524327 JZI524327 KJE524327 KTA524327 LCW524327 LMS524327 LWO524327 MGK524327 MQG524327 NAC524327 NJY524327 NTU524327 ODQ524327 ONM524327 OXI524327 PHE524327 PRA524327 QAW524327 QKS524327 QUO524327 REK524327 ROG524327 RYC524327 SHY524327 SRU524327 TBQ524327 TLM524327 TVI524327 UFE524327 UPA524327 UYW524327 VIS524327 VSO524327 WCK524327 WMG524327 WWC524327 U65575 JQ589863 TM589863 ADI589863 ANE589863 AXA589863 BGW589863 BQS589863 CAO589863 CKK589863 CUG589863 DEC589863 DNY589863 DXU589863 EHQ589863 ERM589863 FBI589863 FLE589863 FVA589863 GEW589863 GOS589863 GYO589863 HIK589863 HSG589863 ICC589863 ILY589863 IVU589863 JFQ589863 JPM589863 JZI589863 KJE589863 KTA589863 LCW589863 LMS589863 LWO589863 MGK589863 MQG589863 NAC589863 NJY589863 NTU589863 ODQ589863 ONM589863 OXI589863 PHE589863 PRA589863 QAW589863 QKS589863 QUO589863 REK589863 ROG589863 RYC589863 SHY589863 SRU589863 TBQ589863 TLM589863 TVI589863 UFE589863 UPA589863 UYW589863 VIS589863 VSO589863 WCK589863 WMG589863 WWC589863 U131111 JQ655399 TM655399 ADI655399 ANE655399 AXA655399 BGW655399 BQS655399 CAO655399 CKK655399 CUG655399 DEC655399 DNY655399 DXU655399 EHQ655399 ERM655399 FBI655399 FLE655399 FVA655399 GEW655399 GOS655399 GYO655399 HIK655399 HSG655399 ICC655399 ILY655399 IVU655399 JFQ655399 JPM655399 JZI655399 KJE655399 KTA655399 LCW655399 LMS655399 LWO655399 MGK655399 MQG655399 NAC655399 NJY655399 NTU655399 ODQ655399 ONM655399 OXI655399 PHE655399 PRA655399 QAW655399 QKS655399 QUO655399 REK655399 ROG655399 RYC655399 SHY655399 SRU655399 TBQ655399 TLM655399 TVI655399 UFE655399 UPA655399 UYW655399 VIS655399 VSO655399 WCK655399 WMG655399 WWC655399 U196647 JQ720935 TM720935 ADI720935 ANE720935 AXA720935 BGW720935 BQS720935 CAO720935 CKK720935 CUG720935 DEC720935 DNY720935 DXU720935 EHQ720935 ERM720935 FBI720935 FLE720935 FVA720935 GEW720935 GOS720935 GYO720935 HIK720935 HSG720935 ICC720935 ILY720935 IVU720935 JFQ720935 JPM720935 JZI720935 KJE720935 KTA720935 LCW720935 LMS720935 LWO720935 MGK720935 MQG720935 NAC720935 NJY720935 NTU720935 ODQ720935 ONM720935 OXI720935 PHE720935 PRA720935 QAW720935 QKS720935 QUO720935 REK720935 ROG720935 RYC720935 SHY720935 SRU720935 TBQ720935 TLM720935 TVI720935 UFE720935 UPA720935 UYW720935 VIS720935 VSO720935 WCK720935 WMG720935 WWC720935 WWC24 JQ786471 TM786471 ADI786471 ANE786471 AXA786471 BGW786471 BQS786471 CAO786471 CKK786471 CUG786471 DEC786471 DNY786471 DXU786471 EHQ786471 ERM786471 FBI786471 FLE786471 FVA786471 GEW786471 GOS786471 GYO786471 HIK786471 HSG786471 ICC786471 ILY786471 IVU786471 JFQ786471 JPM786471 JZI786471 KJE786471 KTA786471 LCW786471 LMS786471 LWO786471 MGK786471 MQG786471 NAC786471 NJY786471 NTU786471 ODQ786471 ONM786471 OXI786471 PHE786471 PRA786471 QAW786471 QKS786471 QUO786471 REK786471 ROG786471 RYC786471 SHY786471 SRU786471 TBQ786471 TLM786471 TVI786471 UFE786471 UPA786471 UYW786471 VIS786471 VSO786471 WCK786471 WMG786471 WWC786471 U262183 JQ852007 TM852007 ADI852007 ANE852007 AXA852007 BGW852007 BQS852007 CAO852007 CKK852007 CUG852007 DEC852007 DNY852007 DXU852007 EHQ852007 ERM852007 FBI852007 FLE852007 FVA852007 GEW852007 GOS852007 GYO852007 HIK852007 HSG852007 ICC852007 ILY852007 IVU852007 JFQ852007 JPM852007 JZI852007 KJE852007 KTA852007 LCW852007 LMS852007 LWO852007 MGK852007 MQG852007 NAC852007 NJY852007 NTU852007 ODQ852007 ONM852007 OXI852007 PHE852007 PRA852007 QAW852007 QKS852007 QUO852007 REK852007 ROG852007 RYC852007 SHY852007 SRU852007 TBQ852007 TLM852007 TVI852007 UFE852007 UPA852007 UYW852007 VIS852007 VSO852007 WCK852007 WMG852007 WWC852007 JQ917543 TM917543 ADI917543 ANE917543 AXA917543 BGW917543 BQS917543 CAO917543 CKK917543 CUG917543 DEC917543 DNY917543 DXU917543 EHQ917543 ERM917543 FBI917543 FLE917543 FVA917543 GEW917543 GOS917543 GYO917543 HIK917543 HSG917543 ICC917543 ILY917543 IVU917543 JFQ917543 JPM917543 JZI917543 KJE917543 KTA917543 LCW917543 LMS917543 LWO917543 MGK917543 MQG917543 NAC917543 NJY917543 NTU917543 ODQ917543 ONM917543 OXI917543 PHE917543 PRA917543 QAW917543 QKS917543 QUO917543 REK917543 ROG917543 RYC917543 SHY917543 SRU917543 TBQ917543 TLM917543 TVI917543 UFE917543 UPA917543 UYW917543 VIS917543 VSO917543 WCK917543 WMG917543 WWC917543 WWC983079 JQ983079 TM983079 ADI983079 ANE983079 AXA983079 BGW983079 BQS983079 CAO983079 CKK983079 CUG983079 DEC983079 DNY983079 DXU983079 EHQ983079 ERM983079 FBI983079 FLE983079 FVA983079 GEW983079 GOS983079 GYO983079 HIK983079 HSG983079 ICC983079 ILY983079 IVU983079 JFQ983079 JPM983079 JZI983079 KJE983079 KTA983079 LCW983079 LMS983079 LWO983079 MGK983079 MQG983079 NAC983079 NJY983079 NTU983079 ODQ983079 ONM983079 OXI983079 PHE983079 PRA983079 QAW983079 QKS983079 QUO983079 REK983079 ROG983079 RYC983079 SHY983079 SRU983079 TBQ983079 TLM983079 TVI983079 UFE983079 UPA983079 UYW983079 VIS983079 VSO983079 WCK983079 WMG983079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19 U393255 S24 JO43 S43 WWC43 WMG43 WCK43 VSO43 VIS43 UYW43 UPA43 UFE43 TVI43 TLM43 TBQ43 SRU43 SHY43 RYC43 ROG43 REK43 QUO43 QKS43 QAW43 PRA43 PHE43 OXI43 ONM43 ODQ43 NTU43 NJY43 NAC43 MQG43 MGK43 LWO43 LMS43 LCW43 KTA43 KJE43 JZI43 JPM43 JFQ43 IVU43 ILY43 ICC43 HSG43 HIK43 GYO43 GOS43 GEW43 FVA43 FLE43 FBI43 ERM43 EHQ43 DXU43 DNY43 DEC43 CUG43 CKK43 CAO43 BQS43 BGW43 AXA43 ANE43 ADI43 TM43 TK43 JQ43 WWA43 WME43 WCI43 VSM43 VIQ43 UYU43 UOY43 UFC43 TVG43 TLK43 TBO43 SRS43 SHW43 RYA43 ROE43 REI43 QUM43 QKQ43 QAU43 PQY43 PHC43 OXG43 ONK43 ODO43 NTS43 NJW43 NAA43 MQE43 MGI43 LWM43 LMQ43 LCU43 KSY43 KJC43 JZG43 JPK43 JFO43 IVS43 ILW43 ICA43 HSE43 HII43 GYM43 GOQ43 GEU43 FUY43 FLC43 FBG43 ERK43 EHO43 DXS43 DNW43 DEA43 CUE43 CKI43 CAM43 BQQ43 BGU43 AWY43 ANC43 ADG43 U43 JO28 S28 WWC28 WMG28 WCK28 VSO28 VIS28 UYW28 UPA28 UFE28 TVI28 TLM28 TBQ28 SRU28 SHY28 RYC28 ROG28 REK28 QUO28 QKS28 QAW28 PRA28 PHE28 OXI28 ONM28 ODQ28 NTU28 NJY28 NAC28 MQG28 MGK28 LWO28 LMS28 LCW28 KTA28 KJE28 JZI28 JPM28 JFQ28 IVU28 ILY28 ICC28 HSG28 HIK28 GYO28 GOS28 GEW28 FVA28 FLE28 FBI28 ERM28 EHQ28 DXU28 DNY28 DEC28 CUG28 CKK28 CAO28 BQS28 BGW28 AXA28 ANE28 ADI28 TM28 TK28 JQ28 WWA28 WME28 WCI28 VSM28 VIQ28 UYU28 UOY28 UFC28 TVG28 TLK28 TBO28 SRS28 SHW28 RYA28 ROE28 REI28 QUM28 QKQ28 QAU28 PQY28 PHC28 OXG28 ONK28 ODO28 NTS28 NJW28 NAA28 MQE28 MGI28 LWM28 LMQ28 LCU28 KSY28 KJC28 JZG28 JPK28 JFO28 IVS28 ILW28 ICA28 HSE28 HII28 GYM28 GOQ28 GEU28 FUY28 FLC28 FBG28 ERK28 EHO28 DXS28 DNW28 DEA28 CUE28 CKI28 CAM28 BQQ28 BGU28 AWY28 ANC28 ADG28 U28 JO32 S32 WWC32 WMG32 WCK32 VSO32 VIS32 UYW32 UPA32 UFE32 TVI32 TLM32 TBQ32 SRU32 SHY32 RYC32 ROG32 REK32 QUO32 QKS32 QAW32 PRA32 PHE32 OXI32 ONM32 ODQ32 NTU32 NJY32 NAC32 MQG32 MGK32 LWO32 LMS32 LCW32 KTA32 KJE32 JZI32 JPM32 JFQ32 IVU32 ILY32 ICC32 HSG32 HIK32 GYO32 GOS32 GEW32 FVA32 FLE32 FBI32 ERM32 EHQ32 DXU32 DNY32 DEC32 CUG32 CKK32 CAO32 BQS32 BGW32 AXA32 ANE32 ADI32 TM32 TK32 JQ32 WWA32 WME32 WCI32 VSM32 VIQ32 UYU32 UOY32 UFC32 TVG32 TLK32 TBO32 SRS32 SHW32 RYA32 ROE32 REI32 QUM32 QKQ32 QAU32 PQY32 PHC32 OXG32 ONK32 ODO32 NTS32 NJW32 NAA32 MQE32 MGI32 LWM32 LMQ32 LCU32 KSY32 KJC32 JZG32 JPK32 JFO32 IVS32 ILW32 ICA32 HSE32 HII32 GYM32 GOQ32 GEU32 FUY32 FLC32 FBG32 ERK32 EHO32 DXS32 DNW32 DEA32 CUE32 CKI32 CAM32 BQQ32 BGU32 AWY32 ANC32 ADG32 U3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75 JN65575 TJ65575 ADF65575 ANB65575 AWX65575 BGT65575 BQP65575 CAL65575 CKH65575 CUD65575 DDZ65575 DNV65575 DXR65575 EHN65575 ERJ65575 FBF65575 FLB65575 FUX65575 GET65575 GOP65575 GYL65575 HIH65575 HSD65575 IBZ65575 ILV65575 IVR65575 JFN65575 JPJ65575 JZF65575 KJB65575 KSX65575 LCT65575 LMP65575 LWL65575 MGH65575 MQD65575 MZZ65575 NJV65575 NTR65575 ODN65575 ONJ65575 OXF65575 PHB65575 PQX65575 QAT65575 QKP65575 QUL65575 REH65575 ROD65575 RXZ65575 SHV65575 SRR65575 TBN65575 TLJ65575 TVF65575 UFB65575 UOX65575 UYT65575 VIP65575 VSL65575 WCH65575 WMD65575 WVZ65575 R131111 JN131111 TJ131111 ADF131111 ANB131111 AWX131111 BGT131111 BQP131111 CAL131111 CKH131111 CUD131111 DDZ131111 DNV131111 DXR131111 EHN131111 ERJ131111 FBF131111 FLB131111 FUX131111 GET131111 GOP131111 GYL131111 HIH131111 HSD131111 IBZ131111 ILV131111 IVR131111 JFN131111 JPJ131111 JZF131111 KJB131111 KSX131111 LCT131111 LMP131111 LWL131111 MGH131111 MQD131111 MZZ131111 NJV131111 NTR131111 ODN131111 ONJ131111 OXF131111 PHB131111 PQX131111 QAT131111 QKP131111 QUL131111 REH131111 ROD131111 RXZ131111 SHV131111 SRR131111 TBN131111 TLJ131111 TVF131111 UFB131111 UOX131111 UYT131111 VIP131111 VSL131111 WCH131111 WMD131111 WVZ131111 R196647 JN196647 TJ196647 ADF196647 ANB196647 AWX196647 BGT196647 BQP196647 CAL196647 CKH196647 CUD196647 DDZ196647 DNV196647 DXR196647 EHN196647 ERJ196647 FBF196647 FLB196647 FUX196647 GET196647 GOP196647 GYL196647 HIH196647 HSD196647 IBZ196647 ILV196647 IVR196647 JFN196647 JPJ196647 JZF196647 KJB196647 KSX196647 LCT196647 LMP196647 LWL196647 MGH196647 MQD196647 MZZ196647 NJV196647 NTR196647 ODN196647 ONJ196647 OXF196647 PHB196647 PQX196647 QAT196647 QKP196647 QUL196647 REH196647 ROD196647 RXZ196647 SHV196647 SRR196647 TBN196647 TLJ196647 TVF196647 UFB196647 UOX196647 UYT196647 VIP196647 VSL196647 WCH196647 WMD196647 WVZ196647 R262183 JN262183 TJ262183 ADF262183 ANB262183 AWX262183 BGT262183 BQP262183 CAL262183 CKH262183 CUD262183 DDZ262183 DNV262183 DXR262183 EHN262183 ERJ262183 FBF262183 FLB262183 FUX262183 GET262183 GOP262183 GYL262183 HIH262183 HSD262183 IBZ262183 ILV262183 IVR262183 JFN262183 JPJ262183 JZF262183 KJB262183 KSX262183 LCT262183 LMP262183 LWL262183 MGH262183 MQD262183 MZZ262183 NJV262183 NTR262183 ODN262183 ONJ262183 OXF262183 PHB262183 PQX262183 QAT262183 QKP262183 QUL262183 REH262183 ROD262183 RXZ262183 SHV262183 SRR262183 TBN262183 TLJ262183 TVF262183 UFB262183 UOX262183 UYT262183 VIP262183 VSL262183 WCH262183 WMD262183 WVZ262183 R327719 JN327719 TJ327719 ADF327719 ANB327719 AWX327719 BGT327719 BQP327719 CAL327719 CKH327719 CUD327719 DDZ327719 DNV327719 DXR327719 EHN327719 ERJ327719 FBF327719 FLB327719 FUX327719 GET327719 GOP327719 GYL327719 HIH327719 HSD327719 IBZ327719 ILV327719 IVR327719 JFN327719 JPJ327719 JZF327719 KJB327719 KSX327719 LCT327719 LMP327719 LWL327719 MGH327719 MQD327719 MZZ327719 NJV327719 NTR327719 ODN327719 ONJ327719 OXF327719 PHB327719 PQX327719 QAT327719 QKP327719 QUL327719 REH327719 ROD327719 RXZ327719 SHV327719 SRR327719 TBN327719 TLJ327719 TVF327719 UFB327719 UOX327719 UYT327719 VIP327719 VSL327719 WCH327719 WMD327719 WVZ327719 R393255 JN393255 TJ393255 ADF393255 ANB393255 AWX393255 BGT393255 BQP393255 CAL393255 CKH393255 CUD393255 DDZ393255 DNV393255 DXR393255 EHN393255 ERJ393255 FBF393255 FLB393255 FUX393255 GET393255 GOP393255 GYL393255 HIH393255 HSD393255 IBZ393255 ILV393255 IVR393255 JFN393255 JPJ393255 JZF393255 KJB393255 KSX393255 LCT393255 LMP393255 LWL393255 MGH393255 MQD393255 MZZ393255 NJV393255 NTR393255 ODN393255 ONJ393255 OXF393255 PHB393255 PQX393255 QAT393255 QKP393255 QUL393255 REH393255 ROD393255 RXZ393255 SHV393255 SRR393255 TBN393255 TLJ393255 TVF393255 UFB393255 UOX393255 UYT393255 VIP393255 VSL393255 WCH393255 WMD393255 WVZ393255 R458791 JN458791 TJ458791 ADF458791 ANB458791 AWX458791 BGT458791 BQP458791 CAL458791 CKH458791 CUD458791 DDZ458791 DNV458791 DXR458791 EHN458791 ERJ458791 FBF458791 FLB458791 FUX458791 GET458791 GOP458791 GYL458791 HIH458791 HSD458791 IBZ458791 ILV458791 IVR458791 JFN458791 JPJ458791 JZF458791 KJB458791 KSX458791 LCT458791 LMP458791 LWL458791 MGH458791 MQD458791 MZZ458791 NJV458791 NTR458791 ODN458791 ONJ458791 OXF458791 PHB458791 PQX458791 QAT458791 QKP458791 QUL458791 REH458791 ROD458791 RXZ458791 SHV458791 SRR458791 TBN458791 TLJ458791 TVF458791 UFB458791 UOX458791 UYT458791 VIP458791 VSL458791 WCH458791 WMD458791 WVZ458791 R524327 JN524327 TJ524327 ADF524327 ANB524327 AWX524327 BGT524327 BQP524327 CAL524327 CKH524327 CUD524327 DDZ524327 DNV524327 DXR524327 EHN524327 ERJ524327 FBF524327 FLB524327 FUX524327 GET524327 GOP524327 GYL524327 HIH524327 HSD524327 IBZ524327 ILV524327 IVR524327 JFN524327 JPJ524327 JZF524327 KJB524327 KSX524327 LCT524327 LMP524327 LWL524327 MGH524327 MQD524327 MZZ524327 NJV524327 NTR524327 ODN524327 ONJ524327 OXF524327 PHB524327 PQX524327 QAT524327 QKP524327 QUL524327 REH524327 ROD524327 RXZ524327 SHV524327 SRR524327 TBN524327 TLJ524327 TVF524327 UFB524327 UOX524327 UYT524327 VIP524327 VSL524327 WCH524327 WMD524327 WVZ524327 R589863 JN589863 TJ589863 ADF589863 ANB589863 AWX589863 BGT589863 BQP589863 CAL589863 CKH589863 CUD589863 DDZ589863 DNV589863 DXR589863 EHN589863 ERJ589863 FBF589863 FLB589863 FUX589863 GET589863 GOP589863 GYL589863 HIH589863 HSD589863 IBZ589863 ILV589863 IVR589863 JFN589863 JPJ589863 JZF589863 KJB589863 KSX589863 LCT589863 LMP589863 LWL589863 MGH589863 MQD589863 MZZ589863 NJV589863 NTR589863 ODN589863 ONJ589863 OXF589863 PHB589863 PQX589863 QAT589863 QKP589863 QUL589863 REH589863 ROD589863 RXZ589863 SHV589863 SRR589863 TBN589863 TLJ589863 TVF589863 UFB589863 UOX589863 UYT589863 VIP589863 VSL589863 WCH589863 WMD589863 WVZ589863 R655399 JN655399 TJ655399 ADF655399 ANB655399 AWX655399 BGT655399 BQP655399 CAL655399 CKH655399 CUD655399 DDZ655399 DNV655399 DXR655399 EHN655399 ERJ655399 FBF655399 FLB655399 FUX655399 GET655399 GOP655399 GYL655399 HIH655399 HSD655399 IBZ655399 ILV655399 IVR655399 JFN655399 JPJ655399 JZF655399 KJB655399 KSX655399 LCT655399 LMP655399 LWL655399 MGH655399 MQD655399 MZZ655399 NJV655399 NTR655399 ODN655399 ONJ655399 OXF655399 PHB655399 PQX655399 QAT655399 QKP655399 QUL655399 REH655399 ROD655399 RXZ655399 SHV655399 SRR655399 TBN655399 TLJ655399 TVF655399 UFB655399 UOX655399 UYT655399 VIP655399 VSL655399 WCH655399 WMD655399 WVZ655399 R720935 JN720935 TJ720935 ADF720935 ANB720935 AWX720935 BGT720935 BQP720935 CAL720935 CKH720935 CUD720935 DDZ720935 DNV720935 DXR720935 EHN720935 ERJ720935 FBF720935 FLB720935 FUX720935 GET720935 GOP720935 GYL720935 HIH720935 HSD720935 IBZ720935 ILV720935 IVR720935 JFN720935 JPJ720935 JZF720935 KJB720935 KSX720935 LCT720935 LMP720935 LWL720935 MGH720935 MQD720935 MZZ720935 NJV720935 NTR720935 ODN720935 ONJ720935 OXF720935 PHB720935 PQX720935 QAT720935 QKP720935 QUL720935 REH720935 ROD720935 RXZ720935 SHV720935 SRR720935 TBN720935 TLJ720935 TVF720935 UFB720935 UOX720935 UYT720935 VIP720935 VSL720935 WCH720935 WMD720935 WVZ720935 R786471 JN786471 TJ786471 ADF786471 ANB786471 AWX786471 BGT786471 BQP786471 CAL786471 CKH786471 CUD786471 DDZ786471 DNV786471 DXR786471 EHN786471 ERJ786471 FBF786471 FLB786471 FUX786471 GET786471 GOP786471 GYL786471 HIH786471 HSD786471 IBZ786471 ILV786471 IVR786471 JFN786471 JPJ786471 JZF786471 KJB786471 KSX786471 LCT786471 LMP786471 LWL786471 MGH786471 MQD786471 MZZ786471 NJV786471 NTR786471 ODN786471 ONJ786471 OXF786471 PHB786471 PQX786471 QAT786471 QKP786471 QUL786471 REH786471 ROD786471 RXZ786471 SHV786471 SRR786471 TBN786471 TLJ786471 TVF786471 UFB786471 UOX786471 UYT786471 VIP786471 VSL786471 WCH786471 WMD786471 WVZ786471 R852007 JN852007 TJ852007 ADF852007 ANB852007 AWX852007 BGT852007 BQP852007 CAL852007 CKH852007 CUD852007 DDZ852007 DNV852007 DXR852007 EHN852007 ERJ852007 FBF852007 FLB852007 FUX852007 GET852007 GOP852007 GYL852007 HIH852007 HSD852007 IBZ852007 ILV852007 IVR852007 JFN852007 JPJ852007 JZF852007 KJB852007 KSX852007 LCT852007 LMP852007 LWL852007 MGH852007 MQD852007 MZZ852007 NJV852007 NTR852007 ODN852007 ONJ852007 OXF852007 PHB852007 PQX852007 QAT852007 QKP852007 QUL852007 REH852007 ROD852007 RXZ852007 SHV852007 SRR852007 TBN852007 TLJ852007 TVF852007 UFB852007 UOX852007 UYT852007 VIP852007 VSL852007 WCH852007 WMD852007 WVZ852007 R917543 JN917543 TJ917543 ADF917543 ANB917543 AWX917543 BGT917543 BQP917543 CAL917543 CKH917543 CUD917543 DDZ917543 DNV917543 DXR917543 EHN917543 ERJ917543 FBF917543 FLB917543 FUX917543 GET917543 GOP917543 GYL917543 HIH917543 HSD917543 IBZ917543 ILV917543 IVR917543 JFN917543 JPJ917543 JZF917543 KJB917543 KSX917543 LCT917543 LMP917543 LWL917543 MGH917543 MQD917543 MZZ917543 NJV917543 NTR917543 ODN917543 ONJ917543 OXF917543 PHB917543 PQX917543 QAT917543 QKP917543 QUL917543 REH917543 ROD917543 RXZ917543 SHV917543 SRR917543 TBN917543 TLJ917543 TVF917543 UFB917543 UOX917543 UYT917543 VIP917543 VSL917543 WCH917543 WMD917543 WVZ917543 R983079 JN983079 TJ983079 ADF983079 ANB983079 AWX983079 BGT983079 BQP983079 CAL983079 CKH983079 CUD983079 DDZ983079 DNV983079 DXR983079 EHN983079 ERJ983079 FBF983079 FLB983079 FUX983079 GET983079 GOP983079 GYL983079 HIH983079 HSD983079 IBZ983079 ILV983079 IVR983079 JFN983079 JPJ983079 JZF983079 KJB983079 KSX983079 LCT983079 LMP983079 LWL983079 MGH983079 MQD983079 MZZ983079 NJV983079 NTR983079 ODN983079 ONJ983079 OXF983079 PHB983079 PQX983079 QAT983079 QKP983079 QUL983079 REH983079 ROD983079 RXZ983079 SHV983079 SRR983079 TBN983079 TLJ983079 TVF983079 UFB983079 UOX983079 UYT983079 VIP983079 VSL983079 WCH983079 WMD983079 WVZ983079 WWB983079 T65575 JP65575 TL65575 ADH65575 AND65575 AWZ65575 BGV65575 BQR65575 CAN65575 CKJ65575 CUF65575 DEB65575 DNX65575 DXT65575 EHP65575 ERL65575 FBH65575 FLD65575 FUZ65575 GEV65575 GOR65575 GYN65575 HIJ65575 HSF65575 ICB65575 ILX65575 IVT65575 JFP65575 JPL65575 JZH65575 KJD65575 KSZ65575 LCV65575 LMR65575 LWN65575 MGJ65575 MQF65575 NAB65575 NJX65575 NTT65575 ODP65575 ONL65575 OXH65575 PHD65575 PQZ65575 QAV65575 QKR65575 QUN65575 REJ65575 ROF65575 RYB65575 SHX65575 SRT65575 TBP65575 TLL65575 TVH65575 UFD65575 UOZ65575 UYV65575 VIR65575 VSN65575 WCJ65575 WMF65575 WWB65575 T131111 JP131111 TL131111 ADH131111 AND131111 AWZ131111 BGV131111 BQR131111 CAN131111 CKJ131111 CUF131111 DEB131111 DNX131111 DXT131111 EHP131111 ERL131111 FBH131111 FLD131111 FUZ131111 GEV131111 GOR131111 GYN131111 HIJ131111 HSF131111 ICB131111 ILX131111 IVT131111 JFP131111 JPL131111 JZH131111 KJD131111 KSZ131111 LCV131111 LMR131111 LWN131111 MGJ131111 MQF131111 NAB131111 NJX131111 NTT131111 ODP131111 ONL131111 OXH131111 PHD131111 PQZ131111 QAV131111 QKR131111 QUN131111 REJ131111 ROF131111 RYB131111 SHX131111 SRT131111 TBP131111 TLL131111 TVH131111 UFD131111 UOZ131111 UYV131111 VIR131111 VSN131111 WCJ131111 WMF131111 WWB131111 T196647 JP196647 TL196647 ADH196647 AND196647 AWZ196647 BGV196647 BQR196647 CAN196647 CKJ196647 CUF196647 DEB196647 DNX196647 DXT196647 EHP196647 ERL196647 FBH196647 FLD196647 FUZ196647 GEV196647 GOR196647 GYN196647 HIJ196647 HSF196647 ICB196647 ILX196647 IVT196647 JFP196647 JPL196647 JZH196647 KJD196647 KSZ196647 LCV196647 LMR196647 LWN196647 MGJ196647 MQF196647 NAB196647 NJX196647 NTT196647 ODP196647 ONL196647 OXH196647 PHD196647 PQZ196647 QAV196647 QKR196647 QUN196647 REJ196647 ROF196647 RYB196647 SHX196647 SRT196647 TBP196647 TLL196647 TVH196647 UFD196647 UOZ196647 UYV196647 VIR196647 VSN196647 WCJ196647 WMF196647 WWB196647 T262183 JP262183 TL262183 ADH262183 AND262183 AWZ262183 BGV262183 BQR262183 CAN262183 CKJ262183 CUF262183 DEB262183 DNX262183 DXT262183 EHP262183 ERL262183 FBH262183 FLD262183 FUZ262183 GEV262183 GOR262183 GYN262183 HIJ262183 HSF262183 ICB262183 ILX262183 IVT262183 JFP262183 JPL262183 JZH262183 KJD262183 KSZ262183 LCV262183 LMR262183 LWN262183 MGJ262183 MQF262183 NAB262183 NJX262183 NTT262183 ODP262183 ONL262183 OXH262183 PHD262183 PQZ262183 QAV262183 QKR262183 QUN262183 REJ262183 ROF262183 RYB262183 SHX262183 SRT262183 TBP262183 TLL262183 TVH262183 UFD262183 UOZ262183 UYV262183 VIR262183 VSN262183 WCJ262183 WMF262183 WWB262183 T327719 JP327719 TL327719 ADH327719 AND327719 AWZ327719 BGV327719 BQR327719 CAN327719 CKJ327719 CUF327719 DEB327719 DNX327719 DXT327719 EHP327719 ERL327719 FBH327719 FLD327719 FUZ327719 GEV327719 GOR327719 GYN327719 HIJ327719 HSF327719 ICB327719 ILX327719 IVT327719 JFP327719 JPL327719 JZH327719 KJD327719 KSZ327719 LCV327719 LMR327719 LWN327719 MGJ327719 MQF327719 NAB327719 NJX327719 NTT327719 ODP327719 ONL327719 OXH327719 PHD327719 PQZ327719 QAV327719 QKR327719 QUN327719 REJ327719 ROF327719 RYB327719 SHX327719 SRT327719 TBP327719 TLL327719 TVH327719 UFD327719 UOZ327719 UYV327719 VIR327719 VSN327719 WCJ327719 WMF327719 WWB327719 T393255 JP393255 TL393255 ADH393255 AND393255 AWZ393255 BGV393255 BQR393255 CAN393255 CKJ393255 CUF393255 DEB393255 DNX393255 DXT393255 EHP393255 ERL393255 FBH393255 FLD393255 FUZ393255 GEV393255 GOR393255 GYN393255 HIJ393255 HSF393255 ICB393255 ILX393255 IVT393255 JFP393255 JPL393255 JZH393255 KJD393255 KSZ393255 LCV393255 LMR393255 LWN393255 MGJ393255 MQF393255 NAB393255 NJX393255 NTT393255 ODP393255 ONL393255 OXH393255 PHD393255 PQZ393255 QAV393255 QKR393255 QUN393255 REJ393255 ROF393255 RYB393255 SHX393255 SRT393255 TBP393255 TLL393255 TVH393255 UFD393255 UOZ393255 UYV393255 VIR393255 VSN393255 WCJ393255 WMF393255 WWB393255 T458791 JP458791 TL458791 ADH458791 AND458791 AWZ458791 BGV458791 BQR458791 CAN458791 CKJ458791 CUF458791 DEB458791 DNX458791 DXT458791 EHP458791 ERL458791 FBH458791 FLD458791 FUZ458791 GEV458791 GOR458791 GYN458791 HIJ458791 HSF458791 ICB458791 ILX458791 IVT458791 JFP458791 JPL458791 JZH458791 KJD458791 KSZ458791 LCV458791 LMR458791 LWN458791 MGJ458791 MQF458791 NAB458791 NJX458791 NTT458791 ODP458791 ONL458791 OXH458791 PHD458791 PQZ458791 QAV458791 QKR458791 QUN458791 REJ458791 ROF458791 RYB458791 SHX458791 SRT458791 TBP458791 TLL458791 TVH458791 UFD458791 UOZ458791 UYV458791 VIR458791 VSN458791 WCJ458791 WMF458791 WWB458791 T524327 JP524327 TL524327 ADH524327 AND524327 AWZ524327 BGV524327 BQR524327 CAN524327 CKJ524327 CUF524327 DEB524327 DNX524327 DXT524327 EHP524327 ERL524327 FBH524327 FLD524327 FUZ524327 GEV524327 GOR524327 GYN524327 HIJ524327 HSF524327 ICB524327 ILX524327 IVT524327 JFP524327 JPL524327 JZH524327 KJD524327 KSZ524327 LCV524327 LMR524327 LWN524327 MGJ524327 MQF524327 NAB524327 NJX524327 NTT524327 ODP524327 ONL524327 OXH524327 PHD524327 PQZ524327 QAV524327 QKR524327 QUN524327 REJ524327 ROF524327 RYB524327 SHX524327 SRT524327 TBP524327 TLL524327 TVH524327 UFD524327 UOZ524327 UYV524327 VIR524327 VSN524327 WCJ524327 WMF524327 WWB524327 T589863 JP589863 TL589863 ADH589863 AND589863 AWZ589863 BGV589863 BQR589863 CAN589863 CKJ589863 CUF589863 DEB589863 DNX589863 DXT589863 EHP589863 ERL589863 FBH589863 FLD589863 FUZ589863 GEV589863 GOR589863 GYN589863 HIJ589863 HSF589863 ICB589863 ILX589863 IVT589863 JFP589863 JPL589863 JZH589863 KJD589863 KSZ589863 LCV589863 LMR589863 LWN589863 MGJ589863 MQF589863 NAB589863 NJX589863 NTT589863 ODP589863 ONL589863 OXH589863 PHD589863 PQZ589863 QAV589863 QKR589863 QUN589863 REJ589863 ROF589863 RYB589863 SHX589863 SRT589863 TBP589863 TLL589863 TVH589863 UFD589863 UOZ589863 UYV589863 VIR589863 VSN589863 WCJ589863 WMF589863 WWB589863 T655399 JP655399 TL655399 ADH655399 AND655399 AWZ655399 BGV655399 BQR655399 CAN655399 CKJ655399 CUF655399 DEB655399 DNX655399 DXT655399 EHP655399 ERL655399 FBH655399 FLD655399 FUZ655399 GEV655399 GOR655399 GYN655399 HIJ655399 HSF655399 ICB655399 ILX655399 IVT655399 JFP655399 JPL655399 JZH655399 KJD655399 KSZ655399 LCV655399 LMR655399 LWN655399 MGJ655399 MQF655399 NAB655399 NJX655399 NTT655399 ODP655399 ONL655399 OXH655399 PHD655399 PQZ655399 QAV655399 QKR655399 QUN655399 REJ655399 ROF655399 RYB655399 SHX655399 SRT655399 TBP655399 TLL655399 TVH655399 UFD655399 UOZ655399 UYV655399 VIR655399 VSN655399 WCJ655399 WMF655399 WWB655399 T720935 JP720935 TL720935 ADH720935 AND720935 AWZ720935 BGV720935 BQR720935 CAN720935 CKJ720935 CUF720935 DEB720935 DNX720935 DXT720935 EHP720935 ERL720935 FBH720935 FLD720935 FUZ720935 GEV720935 GOR720935 GYN720935 HIJ720935 HSF720935 ICB720935 ILX720935 IVT720935 JFP720935 JPL720935 JZH720935 KJD720935 KSZ720935 LCV720935 LMR720935 LWN720935 MGJ720935 MQF720935 NAB720935 NJX720935 NTT720935 ODP720935 ONL720935 OXH720935 PHD720935 PQZ720935 QAV720935 QKR720935 QUN720935 REJ720935 ROF720935 RYB720935 SHX720935 SRT720935 TBP720935 TLL720935 TVH720935 UFD720935 UOZ720935 UYV720935 VIR720935 VSN720935 WCJ720935 WMF720935 WWB720935 T786471 JP786471 TL786471 ADH786471 AND786471 AWZ786471 BGV786471 BQR786471 CAN786471 CKJ786471 CUF786471 DEB786471 DNX786471 DXT786471 EHP786471 ERL786471 FBH786471 FLD786471 FUZ786471 GEV786471 GOR786471 GYN786471 HIJ786471 HSF786471 ICB786471 ILX786471 IVT786471 JFP786471 JPL786471 JZH786471 KJD786471 KSZ786471 LCV786471 LMR786471 LWN786471 MGJ786471 MQF786471 NAB786471 NJX786471 NTT786471 ODP786471 ONL786471 OXH786471 PHD786471 PQZ786471 QAV786471 QKR786471 QUN786471 REJ786471 ROF786471 RYB786471 SHX786471 SRT786471 TBP786471 TLL786471 TVH786471 UFD786471 UOZ786471 UYV786471 VIR786471 VSN786471 WCJ786471 WMF786471 WWB786471 T852007 JP852007 TL852007 ADH852007 AND852007 AWZ852007 BGV852007 BQR852007 CAN852007 CKJ852007 CUF852007 DEB852007 DNX852007 DXT852007 EHP852007 ERL852007 FBH852007 FLD852007 FUZ852007 GEV852007 GOR852007 GYN852007 HIJ852007 HSF852007 ICB852007 ILX852007 IVT852007 JFP852007 JPL852007 JZH852007 KJD852007 KSZ852007 LCV852007 LMR852007 LWN852007 MGJ852007 MQF852007 NAB852007 NJX852007 NTT852007 ODP852007 ONL852007 OXH852007 PHD852007 PQZ852007 QAV852007 QKR852007 QUN852007 REJ852007 ROF852007 RYB852007 SHX852007 SRT852007 TBP852007 TLL852007 TVH852007 UFD852007 UOZ852007 UYV852007 VIR852007 VSN852007 WCJ852007 WMF852007 WWB852007 T917543 JP917543 TL917543 ADH917543 AND917543 AWZ917543 BGV917543 BQR917543 CAN917543 CKJ917543 CUF917543 DEB917543 DNX917543 DXT917543 EHP917543 ERL917543 FBH917543 FLD917543 FUZ917543 GEV917543 GOR917543 GYN917543 HIJ917543 HSF917543 ICB917543 ILX917543 IVT917543 JFP917543 JPL917543 JZH917543 KJD917543 KSZ917543 LCV917543 LMR917543 LWN917543 MGJ917543 MQF917543 NAB917543 NJX917543 NTT917543 ODP917543 ONL917543 OXH917543 PHD917543 PQZ917543 QAV917543 QKR917543 QUN917543 REJ917543 ROF917543 RYB917543 SHX917543 SRT917543 TBP917543 TLL917543 TVH917543 UFD917543 UOZ917543 UYV917543 VIR917543 VSN917543 WCJ917543 WMF917543 WWB917543 T983079 JP983079 TL983079 ADH983079 AND983079 AWZ983079 BGV983079 BQR983079 CAN983079 CKJ983079 CUF983079 DEB983079 DNX983079 DXT983079 EHP983079 ERL983079 FBH983079 FLD983079 FUZ983079 GEV983079 GOR983079 GYN983079 HIJ983079 HSF983079 ICB983079 ILX983079 IVT983079 JFP983079 JPL983079 JZH983079 KJD983079 KSZ983079 LCV983079 LMR983079 LWN983079 MGJ983079 MQF983079 NAB983079 NJX983079 NTT983079 ODP983079 ONL983079 OXH983079 PHD983079 PQZ983079 QAV983079 QKR983079 QUN983079 REJ983079 ROF983079 RYB983079 SHX983079 SRT983079 TBP983079 TLL983079 TVH983079 UFD983079 UOZ983079 UYV983079 VIR983079 VSN983079 WCJ983079 WMF983079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R43 WWB43 WMF43 WCJ43 VSN43 VIR43 UYV43 UOZ43 UFD43 TVH43 TLL43 TBP43 SRT43 SHX43 RYB43 ROF43 REJ43 QUN43 QKR43 QAV43 PQZ43 PHD43 OXH43 ONL43 ODP43 NTT43 NJX43 NAB43 MQF43 MGJ43 LWN43 LMR43 LCV43 KSZ43 KJD43 JZH43 JPL43 JFP43 IVT43 ILX43 ICB43 HSF43 HIJ43 GYN43 GOR43 GEV43 FUZ43 FLD43 FBH43 ERL43 EHP43 DXT43 DNX43 DEB43 CUF43 CKJ43 CAN43 BQR43 BGV43 AWZ43 AND43 ADH43 TL43 JP43 T43 WVZ43 WMD43 WCH43 VSL43 VIP43 UYT43 UOX43 UFB43 TVF43 TLJ43 TBN43 SRR43 SHV43 RXZ43 ROD43 REH43 QUL43 QKP43 QAT43 PQX43 PHB43 OXF43 ONJ43 ODN43 NTR43 NJV43 MZZ43 MQD43 MGH43 LWL43 LMP43 LCT43 KSX43 KJB43 JZF43 JPJ43 JFN43 IVR43 ILV43 IBZ43 HSD43 HIH43 GYL43 GOP43 GET43 FUX43 FLB43 FBF43 ERJ43 EHN43 DXR43 DNV43 DDZ43 CUD43 CKH43 CAL43 BQP43 BGT43 AWX43 ANB43 ADF43 TJ43 JN43 R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AWZ28 AND28 ADH28 TL28 JP28 T28 WVZ28 WMD28 WCH28 VSL28 VIP28 UYT28 UOX28 UFB28 TVF28 TLJ28 TBN28 SRR28 SHV28 RXZ28 ROD28 REH28 QUL28 QKP28 QAT28 PQX28 PHB28 OXF28 ONJ28 ODN28 NTR28 NJV28 MZZ28 MQD28 MGH28 LWL28 LMP28 LCT28 KSX28 KJB28 JZF28 JPJ28 JFN28 IVR28 ILV28 IBZ28 HSD28 HIH28 GYL28 GOP28 GET28 FUX28 FLB28 FBF28 ERJ28 EHN28 DXR28 DNV28 DDZ28 CUD28 CKH28 CAL28 BQP28 BGT28 AWX28 ANB28 ADF28 TJ28 JN28 R32 WWB32 WMF32 WCJ32 VSN32 VIR32 UYV32 UOZ32 UFD32 TVH32 TLL32 TBP32 SRT32 SHX32 RYB32 ROF32 REJ32 QUN32 QKR32 QAV32 PQZ32 PHD32 OXH32 ONL32 ODP32 NTT32 NJX32 NAB32 MQF32 MGJ32 LWN32 LMR32 LCV32 KSZ32 KJD32 JZH32 JPL32 JFP32 IVT32 ILX32 ICB32 HSF32 HIJ32 GYN32 GOR32 GEV32 FUZ32 FLD32 FBH32 ERL32 EHP32 DXT32 DNX32 DEB32 CUF32 CKJ32 CAN32 BQR32 BGV32 AWZ32 AND32 ADH32 TL32 JP32 T32 WVZ32 WMD32 WCH32 VSL32 VIP32 UYT32 UOX32 UFB32 TVF32 TLJ32 TBN32 SRR32 SHV32 RXZ32 ROD32 REH32 QUL32 QKP32 QAT32 PQX32 PHB32 OXF32 ONJ32 ODN32 NTR32 NJV32 MZZ32 MQD32 MGH32 LWL32 LMP32 LCT32 KSX32 KJB32 JZF32 JPJ32 JFN32 IVR32 ILV32 IBZ32 HSD32 HIH32 GYL32 GOP32 GET32 FUX32 FLB32 FBF32 ERJ32 EHN32 DXR32 DNV32 DDZ32 CUD32 CKH32 CAL32 BQP32 BGT32 AWX32 ANB32 ADF32 TJ32 JN32"/>
    <dataValidation type="list" allowBlank="1" showInputMessage="1" showErrorMessage="1" errorTitle="Ошибка" error="Выберите значение из списка" sqref="WVU98307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JI43 TE43 ADA43 AMW43 AWS43 M43 WVU43 WLY43 WCC43 VSG43 VIK43 UYO43 UOS43 UEW43 TVA43 TLE43 TBI43 SRM43 SHQ43 RXU43 RNY43 REC43 QUG43 QKK43 QAO43 PQS43 PGW43 OXA43 ONE43 ODI43 NTM43 NJQ43 MZU43 MPY43 MGC43 LWG43 LMK43 LCO43 KSS43 KIW43 JZA43 JPE43 JFI43 IVM43 ILQ43 IBU43 HRY43 HIC43 GYG43 GOK43 GEO43 FUS43 FKW43 FBA43 ERE43 EHI43 DXM43 DNQ43 DDU43 CTY43 CKC43 CAG43 BQK43 BGO43 JI28 TE28 ADA28 AMW28 AWS28 M28 WVU28 WLY28 WCC28 VSG28 VIK28 UYO28 UOS28 UEW28 TVA28 TLE28 TBI28 SRM28 SHQ28 RXU28 RNY28 REC28 QUG28 QKK28 QAO28 PQS28 PGW28 OXA28 ONE28 ODI28 NTM28 NJQ28 MZU28 MPY28 MGC28 LWG28 LMK28 LCO28 KSS28 KIW28 JZA28 JPE28 JFI28 IVM28 ILQ28 IBU28 HRY28 HIC28 GYG28 GOK28 GEO28 FUS28 FKW28 FBA28 ERE28 EHI28 DXM28 DNQ28 DDU28 CTY28 CKC28 CAG28 BQK28 BGO28 JI32 TE32 ADA32 AMW32 AWS32 M32 WVU32 WLY32 WCC32 VSG32 VIK32 UYO32 UOS32 UEW32 TVA32 TLE32 TBI32 SRM32 SHQ32 RXU32 RNY32 REC32 QUG32 QKK32 QAO32 PQS32 PGW32 OXA32 ONE32 ODI32 NTM32 NJQ32 MZU32 MPY32 MGC32 LWG32 LMK32 LCO32 KSS32 KIW32 JZA32 JPE32 JFI32 IVM32 ILQ32 IBU32 HRY32 HIC32 GYG32 GOK32 GEO32 FUS32 FKW32 FBA32 ERE32 EHI32 DXM32 DNQ32 DDU32 CTY32 CKC32 CAG32 BQK32 BGO32">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74:JR65574 TG65574:TN65574 ADC65574:ADJ65574 AMY65574:ANF65574 AWU65574:AXB65574 BGQ65574:BGX65574 BQM65574:BQT65574 CAI65574:CAP65574 CKE65574:CKL65574 CUA65574:CUH65574 DDW65574:DED65574 DNS65574:DNZ65574 DXO65574:DXV65574 EHK65574:EHR65574 ERG65574:ERN65574 FBC65574:FBJ65574 FKY65574:FLF65574 FUU65574:FVB65574 GEQ65574:GEX65574 GOM65574:GOT65574 GYI65574:GYP65574 HIE65574:HIL65574 HSA65574:HSH65574 IBW65574:ICD65574 ILS65574:ILZ65574 IVO65574:IVV65574 JFK65574:JFR65574 JPG65574:JPN65574 JZC65574:JZJ65574 KIY65574:KJF65574 KSU65574:KTB65574 LCQ65574:LCX65574 LMM65574:LMT65574 LWI65574:LWP65574 MGE65574:MGL65574 MQA65574:MQH65574 MZW65574:NAD65574 NJS65574:NJZ65574 NTO65574:NTV65574 ODK65574:ODR65574 ONG65574:ONN65574 OXC65574:OXJ65574 PGY65574:PHF65574 PQU65574:PRB65574 QAQ65574:QAX65574 QKM65574:QKT65574 QUI65574:QUP65574 REE65574:REL65574 ROA65574:ROH65574 RXW65574:RYD65574 SHS65574:SHZ65574 SRO65574:SRV65574 TBK65574:TBR65574 TLG65574:TLN65574 TVC65574:TVJ65574 UEY65574:UFF65574 UOU65574:UPB65574 UYQ65574:UYX65574 VIM65574:VIT65574 VSI65574:VSP65574 WCE65574:WCL65574 WMA65574:WMH65574 WVW65574:WWD65574 JK131110:JR131110 TG131110:TN131110 ADC131110:ADJ131110 AMY131110:ANF131110 AWU131110:AXB131110 BGQ131110:BGX131110 BQM131110:BQT131110 CAI131110:CAP131110 CKE131110:CKL131110 CUA131110:CUH131110 DDW131110:DED131110 DNS131110:DNZ131110 DXO131110:DXV131110 EHK131110:EHR131110 ERG131110:ERN131110 FBC131110:FBJ131110 FKY131110:FLF131110 FUU131110:FVB131110 GEQ131110:GEX131110 GOM131110:GOT131110 GYI131110:GYP131110 HIE131110:HIL131110 HSA131110:HSH131110 IBW131110:ICD131110 ILS131110:ILZ131110 IVO131110:IVV131110 JFK131110:JFR131110 JPG131110:JPN131110 JZC131110:JZJ131110 KIY131110:KJF131110 KSU131110:KTB131110 LCQ131110:LCX131110 LMM131110:LMT131110 LWI131110:LWP131110 MGE131110:MGL131110 MQA131110:MQH131110 MZW131110:NAD131110 NJS131110:NJZ131110 NTO131110:NTV131110 ODK131110:ODR131110 ONG131110:ONN131110 OXC131110:OXJ131110 PGY131110:PHF131110 PQU131110:PRB131110 QAQ131110:QAX131110 QKM131110:QKT131110 QUI131110:QUP131110 REE131110:REL131110 ROA131110:ROH131110 RXW131110:RYD131110 SHS131110:SHZ131110 SRO131110:SRV131110 TBK131110:TBR131110 TLG131110:TLN131110 TVC131110:TVJ131110 UEY131110:UFF131110 UOU131110:UPB131110 UYQ131110:UYX131110 VIM131110:VIT131110 VSI131110:VSP131110 WCE131110:WCL131110 WMA131110:WMH131110 WVW131110:WWD131110 JK196646:JR196646 TG196646:TN196646 ADC196646:ADJ196646 AMY196646:ANF196646 AWU196646:AXB196646 BGQ196646:BGX196646 BQM196646:BQT196646 CAI196646:CAP196646 CKE196646:CKL196646 CUA196646:CUH196646 DDW196646:DED196646 DNS196646:DNZ196646 DXO196646:DXV196646 EHK196646:EHR196646 ERG196646:ERN196646 FBC196646:FBJ196646 FKY196646:FLF196646 FUU196646:FVB196646 GEQ196646:GEX196646 GOM196646:GOT196646 GYI196646:GYP196646 HIE196646:HIL196646 HSA196646:HSH196646 IBW196646:ICD196646 ILS196646:ILZ196646 IVO196646:IVV196646 JFK196646:JFR196646 JPG196646:JPN196646 JZC196646:JZJ196646 KIY196646:KJF196646 KSU196646:KTB196646 LCQ196646:LCX196646 LMM196646:LMT196646 LWI196646:LWP196646 MGE196646:MGL196646 MQA196646:MQH196646 MZW196646:NAD196646 NJS196646:NJZ196646 NTO196646:NTV196646 ODK196646:ODR196646 ONG196646:ONN196646 OXC196646:OXJ196646 PGY196646:PHF196646 PQU196646:PRB196646 QAQ196646:QAX196646 QKM196646:QKT196646 QUI196646:QUP196646 REE196646:REL196646 ROA196646:ROH196646 RXW196646:RYD196646 SHS196646:SHZ196646 SRO196646:SRV196646 TBK196646:TBR196646 TLG196646:TLN196646 TVC196646:TVJ196646 UEY196646:UFF196646 UOU196646:UPB196646 UYQ196646:UYX196646 VIM196646:VIT196646 VSI196646:VSP196646 WCE196646:WCL196646 WMA196646:WMH196646 WVW196646:WWD196646 JK262182:JR262182 TG262182:TN262182 ADC262182:ADJ262182 AMY262182:ANF262182 AWU262182:AXB262182 BGQ262182:BGX262182 BQM262182:BQT262182 CAI262182:CAP262182 CKE262182:CKL262182 CUA262182:CUH262182 DDW262182:DED262182 DNS262182:DNZ262182 DXO262182:DXV262182 EHK262182:EHR262182 ERG262182:ERN262182 FBC262182:FBJ262182 FKY262182:FLF262182 FUU262182:FVB262182 GEQ262182:GEX262182 GOM262182:GOT262182 GYI262182:GYP262182 HIE262182:HIL262182 HSA262182:HSH262182 IBW262182:ICD262182 ILS262182:ILZ262182 IVO262182:IVV262182 JFK262182:JFR262182 JPG262182:JPN262182 JZC262182:JZJ262182 KIY262182:KJF262182 KSU262182:KTB262182 LCQ262182:LCX262182 LMM262182:LMT262182 LWI262182:LWP262182 MGE262182:MGL262182 MQA262182:MQH262182 MZW262182:NAD262182 NJS262182:NJZ262182 NTO262182:NTV262182 ODK262182:ODR262182 ONG262182:ONN262182 OXC262182:OXJ262182 PGY262182:PHF262182 PQU262182:PRB262182 QAQ262182:QAX262182 QKM262182:QKT262182 QUI262182:QUP262182 REE262182:REL262182 ROA262182:ROH262182 RXW262182:RYD262182 SHS262182:SHZ262182 SRO262182:SRV262182 TBK262182:TBR262182 TLG262182:TLN262182 TVC262182:TVJ262182 UEY262182:UFF262182 UOU262182:UPB262182 UYQ262182:UYX262182 VIM262182:VIT262182 VSI262182:VSP262182 WCE262182:WCL262182 WMA262182:WMH262182 WVW262182:WWD262182 JK327718:JR327718 TG327718:TN327718 ADC327718:ADJ327718 AMY327718:ANF327718 AWU327718:AXB327718 BGQ327718:BGX327718 BQM327718:BQT327718 CAI327718:CAP327718 CKE327718:CKL327718 CUA327718:CUH327718 DDW327718:DED327718 DNS327718:DNZ327718 DXO327718:DXV327718 EHK327718:EHR327718 ERG327718:ERN327718 FBC327718:FBJ327718 FKY327718:FLF327718 FUU327718:FVB327718 GEQ327718:GEX327718 GOM327718:GOT327718 GYI327718:GYP327718 HIE327718:HIL327718 HSA327718:HSH327718 IBW327718:ICD327718 ILS327718:ILZ327718 IVO327718:IVV327718 JFK327718:JFR327718 JPG327718:JPN327718 JZC327718:JZJ327718 KIY327718:KJF327718 KSU327718:KTB327718 LCQ327718:LCX327718 LMM327718:LMT327718 LWI327718:LWP327718 MGE327718:MGL327718 MQA327718:MQH327718 MZW327718:NAD327718 NJS327718:NJZ327718 NTO327718:NTV327718 ODK327718:ODR327718 ONG327718:ONN327718 OXC327718:OXJ327718 PGY327718:PHF327718 PQU327718:PRB327718 QAQ327718:QAX327718 QKM327718:QKT327718 QUI327718:QUP327718 REE327718:REL327718 ROA327718:ROH327718 RXW327718:RYD327718 SHS327718:SHZ327718 SRO327718:SRV327718 TBK327718:TBR327718 TLG327718:TLN327718 TVC327718:TVJ327718 UEY327718:UFF327718 UOU327718:UPB327718 UYQ327718:UYX327718 VIM327718:VIT327718 VSI327718:VSP327718 WCE327718:WCL327718 WMA327718:WMH327718 WVW327718:WWD327718 JK393254:JR393254 TG393254:TN393254 ADC393254:ADJ393254 AMY393254:ANF393254 AWU393254:AXB393254 BGQ393254:BGX393254 BQM393254:BQT393254 CAI393254:CAP393254 CKE393254:CKL393254 CUA393254:CUH393254 DDW393254:DED393254 DNS393254:DNZ393254 DXO393254:DXV393254 EHK393254:EHR393254 ERG393254:ERN393254 FBC393254:FBJ393254 FKY393254:FLF393254 FUU393254:FVB393254 GEQ393254:GEX393254 GOM393254:GOT393254 GYI393254:GYP393254 HIE393254:HIL393254 HSA393254:HSH393254 IBW393254:ICD393254 ILS393254:ILZ393254 IVO393254:IVV393254 JFK393254:JFR393254 JPG393254:JPN393254 JZC393254:JZJ393254 KIY393254:KJF393254 KSU393254:KTB393254 LCQ393254:LCX393254 LMM393254:LMT393254 LWI393254:LWP393254 MGE393254:MGL393254 MQA393254:MQH393254 MZW393254:NAD393254 NJS393254:NJZ393254 NTO393254:NTV393254 ODK393254:ODR393254 ONG393254:ONN393254 OXC393254:OXJ393254 PGY393254:PHF393254 PQU393254:PRB393254 QAQ393254:QAX393254 QKM393254:QKT393254 QUI393254:QUP393254 REE393254:REL393254 ROA393254:ROH393254 RXW393254:RYD393254 SHS393254:SHZ393254 SRO393254:SRV393254 TBK393254:TBR393254 TLG393254:TLN393254 TVC393254:TVJ393254 UEY393254:UFF393254 UOU393254:UPB393254 UYQ393254:UYX393254 VIM393254:VIT393254 VSI393254:VSP393254 WCE393254:WCL393254 WMA393254:WMH393254 WVW393254:WWD393254 JK458790:JR458790 TG458790:TN458790 ADC458790:ADJ458790 AMY458790:ANF458790 AWU458790:AXB458790 BGQ458790:BGX458790 BQM458790:BQT458790 CAI458790:CAP458790 CKE458790:CKL458790 CUA458790:CUH458790 DDW458790:DED458790 DNS458790:DNZ458790 DXO458790:DXV458790 EHK458790:EHR458790 ERG458790:ERN458790 FBC458790:FBJ458790 FKY458790:FLF458790 FUU458790:FVB458790 GEQ458790:GEX458790 GOM458790:GOT458790 GYI458790:GYP458790 HIE458790:HIL458790 HSA458790:HSH458790 IBW458790:ICD458790 ILS458790:ILZ458790 IVO458790:IVV458790 JFK458790:JFR458790 JPG458790:JPN458790 JZC458790:JZJ458790 KIY458790:KJF458790 KSU458790:KTB458790 LCQ458790:LCX458790 LMM458790:LMT458790 LWI458790:LWP458790 MGE458790:MGL458790 MQA458790:MQH458790 MZW458790:NAD458790 NJS458790:NJZ458790 NTO458790:NTV458790 ODK458790:ODR458790 ONG458790:ONN458790 OXC458790:OXJ458790 PGY458790:PHF458790 PQU458790:PRB458790 QAQ458790:QAX458790 QKM458790:QKT458790 QUI458790:QUP458790 REE458790:REL458790 ROA458790:ROH458790 RXW458790:RYD458790 SHS458790:SHZ458790 SRO458790:SRV458790 TBK458790:TBR458790 TLG458790:TLN458790 TVC458790:TVJ458790 UEY458790:UFF458790 UOU458790:UPB458790 UYQ458790:UYX458790 VIM458790:VIT458790 VSI458790:VSP458790 WCE458790:WCL458790 WMA458790:WMH458790 WVW458790:WWD458790 JK524326:JR524326 TG524326:TN524326 ADC524326:ADJ524326 AMY524326:ANF524326 AWU524326:AXB524326 BGQ524326:BGX524326 BQM524326:BQT524326 CAI524326:CAP524326 CKE524326:CKL524326 CUA524326:CUH524326 DDW524326:DED524326 DNS524326:DNZ524326 DXO524326:DXV524326 EHK524326:EHR524326 ERG524326:ERN524326 FBC524326:FBJ524326 FKY524326:FLF524326 FUU524326:FVB524326 GEQ524326:GEX524326 GOM524326:GOT524326 GYI524326:GYP524326 HIE524326:HIL524326 HSA524326:HSH524326 IBW524326:ICD524326 ILS524326:ILZ524326 IVO524326:IVV524326 JFK524326:JFR524326 JPG524326:JPN524326 JZC524326:JZJ524326 KIY524326:KJF524326 KSU524326:KTB524326 LCQ524326:LCX524326 LMM524326:LMT524326 LWI524326:LWP524326 MGE524326:MGL524326 MQA524326:MQH524326 MZW524326:NAD524326 NJS524326:NJZ524326 NTO524326:NTV524326 ODK524326:ODR524326 ONG524326:ONN524326 OXC524326:OXJ524326 PGY524326:PHF524326 PQU524326:PRB524326 QAQ524326:QAX524326 QKM524326:QKT524326 QUI524326:QUP524326 REE524326:REL524326 ROA524326:ROH524326 RXW524326:RYD524326 SHS524326:SHZ524326 SRO524326:SRV524326 TBK524326:TBR524326 TLG524326:TLN524326 TVC524326:TVJ524326 UEY524326:UFF524326 UOU524326:UPB524326 UYQ524326:UYX524326 VIM524326:VIT524326 VSI524326:VSP524326 WCE524326:WCL524326 WMA524326:WMH524326 WVW524326:WWD524326 JK589862:JR589862 TG589862:TN589862 ADC589862:ADJ589862 AMY589862:ANF589862 AWU589862:AXB589862 BGQ589862:BGX589862 BQM589862:BQT589862 CAI589862:CAP589862 CKE589862:CKL589862 CUA589862:CUH589862 DDW589862:DED589862 DNS589862:DNZ589862 DXO589862:DXV589862 EHK589862:EHR589862 ERG589862:ERN589862 FBC589862:FBJ589862 FKY589862:FLF589862 FUU589862:FVB589862 GEQ589862:GEX589862 GOM589862:GOT589862 GYI589862:GYP589862 HIE589862:HIL589862 HSA589862:HSH589862 IBW589862:ICD589862 ILS589862:ILZ589862 IVO589862:IVV589862 JFK589862:JFR589862 JPG589862:JPN589862 JZC589862:JZJ589862 KIY589862:KJF589862 KSU589862:KTB589862 LCQ589862:LCX589862 LMM589862:LMT589862 LWI589862:LWP589862 MGE589862:MGL589862 MQA589862:MQH589862 MZW589862:NAD589862 NJS589862:NJZ589862 NTO589862:NTV589862 ODK589862:ODR589862 ONG589862:ONN589862 OXC589862:OXJ589862 PGY589862:PHF589862 PQU589862:PRB589862 QAQ589862:QAX589862 QKM589862:QKT589862 QUI589862:QUP589862 REE589862:REL589862 ROA589862:ROH589862 RXW589862:RYD589862 SHS589862:SHZ589862 SRO589862:SRV589862 TBK589862:TBR589862 TLG589862:TLN589862 TVC589862:TVJ589862 UEY589862:UFF589862 UOU589862:UPB589862 UYQ589862:UYX589862 VIM589862:VIT589862 VSI589862:VSP589862 WCE589862:WCL589862 WMA589862:WMH589862 WVW589862:WWD589862 JK655398:JR655398 TG655398:TN655398 ADC655398:ADJ655398 AMY655398:ANF655398 AWU655398:AXB655398 BGQ655398:BGX655398 BQM655398:BQT655398 CAI655398:CAP655398 CKE655398:CKL655398 CUA655398:CUH655398 DDW655398:DED655398 DNS655398:DNZ655398 DXO655398:DXV655398 EHK655398:EHR655398 ERG655398:ERN655398 FBC655398:FBJ655398 FKY655398:FLF655398 FUU655398:FVB655398 GEQ655398:GEX655398 GOM655398:GOT655398 GYI655398:GYP655398 HIE655398:HIL655398 HSA655398:HSH655398 IBW655398:ICD655398 ILS655398:ILZ655398 IVO655398:IVV655398 JFK655398:JFR655398 JPG655398:JPN655398 JZC655398:JZJ655398 KIY655398:KJF655398 KSU655398:KTB655398 LCQ655398:LCX655398 LMM655398:LMT655398 LWI655398:LWP655398 MGE655398:MGL655398 MQA655398:MQH655398 MZW655398:NAD655398 NJS655398:NJZ655398 NTO655398:NTV655398 ODK655398:ODR655398 ONG655398:ONN655398 OXC655398:OXJ655398 PGY655398:PHF655398 PQU655398:PRB655398 QAQ655398:QAX655398 QKM655398:QKT655398 QUI655398:QUP655398 REE655398:REL655398 ROA655398:ROH655398 RXW655398:RYD655398 SHS655398:SHZ655398 SRO655398:SRV655398 TBK655398:TBR655398 TLG655398:TLN655398 TVC655398:TVJ655398 UEY655398:UFF655398 UOU655398:UPB655398 UYQ655398:UYX655398 VIM655398:VIT655398 VSI655398:VSP655398 WCE655398:WCL655398 WMA655398:WMH655398 WVW655398:WWD655398 JK720934:JR720934 TG720934:TN720934 ADC720934:ADJ720934 AMY720934:ANF720934 AWU720934:AXB720934 BGQ720934:BGX720934 BQM720934:BQT720934 CAI720934:CAP720934 CKE720934:CKL720934 CUA720934:CUH720934 DDW720934:DED720934 DNS720934:DNZ720934 DXO720934:DXV720934 EHK720934:EHR720934 ERG720934:ERN720934 FBC720934:FBJ720934 FKY720934:FLF720934 FUU720934:FVB720934 GEQ720934:GEX720934 GOM720934:GOT720934 GYI720934:GYP720934 HIE720934:HIL720934 HSA720934:HSH720934 IBW720934:ICD720934 ILS720934:ILZ720934 IVO720934:IVV720934 JFK720934:JFR720934 JPG720934:JPN720934 JZC720934:JZJ720934 KIY720934:KJF720934 KSU720934:KTB720934 LCQ720934:LCX720934 LMM720934:LMT720934 LWI720934:LWP720934 MGE720934:MGL720934 MQA720934:MQH720934 MZW720934:NAD720934 NJS720934:NJZ720934 NTO720934:NTV720934 ODK720934:ODR720934 ONG720934:ONN720934 OXC720934:OXJ720934 PGY720934:PHF720934 PQU720934:PRB720934 QAQ720934:QAX720934 QKM720934:QKT720934 QUI720934:QUP720934 REE720934:REL720934 ROA720934:ROH720934 RXW720934:RYD720934 SHS720934:SHZ720934 SRO720934:SRV720934 TBK720934:TBR720934 TLG720934:TLN720934 TVC720934:TVJ720934 UEY720934:UFF720934 UOU720934:UPB720934 UYQ720934:UYX720934 VIM720934:VIT720934 VSI720934:VSP720934 WCE720934:WCL720934 WMA720934:WMH720934 WVW720934:WWD720934 JK786470:JR786470 TG786470:TN786470 ADC786470:ADJ786470 AMY786470:ANF786470 AWU786470:AXB786470 BGQ786470:BGX786470 BQM786470:BQT786470 CAI786470:CAP786470 CKE786470:CKL786470 CUA786470:CUH786470 DDW786470:DED786470 DNS786470:DNZ786470 DXO786470:DXV786470 EHK786470:EHR786470 ERG786470:ERN786470 FBC786470:FBJ786470 FKY786470:FLF786470 FUU786470:FVB786470 GEQ786470:GEX786470 GOM786470:GOT786470 GYI786470:GYP786470 HIE786470:HIL786470 HSA786470:HSH786470 IBW786470:ICD786470 ILS786470:ILZ786470 IVO786470:IVV786470 JFK786470:JFR786470 JPG786470:JPN786470 JZC786470:JZJ786470 KIY786470:KJF786470 KSU786470:KTB786470 LCQ786470:LCX786470 LMM786470:LMT786470 LWI786470:LWP786470 MGE786470:MGL786470 MQA786470:MQH786470 MZW786470:NAD786470 NJS786470:NJZ786470 NTO786470:NTV786470 ODK786470:ODR786470 ONG786470:ONN786470 OXC786470:OXJ786470 PGY786470:PHF786470 PQU786470:PRB786470 QAQ786470:QAX786470 QKM786470:QKT786470 QUI786470:QUP786470 REE786470:REL786470 ROA786470:ROH786470 RXW786470:RYD786470 SHS786470:SHZ786470 SRO786470:SRV786470 TBK786470:TBR786470 TLG786470:TLN786470 TVC786470:TVJ786470 UEY786470:UFF786470 UOU786470:UPB786470 UYQ786470:UYX786470 VIM786470:VIT786470 VSI786470:VSP786470 WCE786470:WCL786470 WMA786470:WMH786470 WVW786470:WWD786470 JK852006:JR852006 TG852006:TN852006 ADC852006:ADJ852006 AMY852006:ANF852006 AWU852006:AXB852006 BGQ852006:BGX852006 BQM852006:BQT852006 CAI852006:CAP852006 CKE852006:CKL852006 CUA852006:CUH852006 DDW852006:DED852006 DNS852006:DNZ852006 DXO852006:DXV852006 EHK852006:EHR852006 ERG852006:ERN852006 FBC852006:FBJ852006 FKY852006:FLF852006 FUU852006:FVB852006 GEQ852006:GEX852006 GOM852006:GOT852006 GYI852006:GYP852006 HIE852006:HIL852006 HSA852006:HSH852006 IBW852006:ICD852006 ILS852006:ILZ852006 IVO852006:IVV852006 JFK852006:JFR852006 JPG852006:JPN852006 JZC852006:JZJ852006 KIY852006:KJF852006 KSU852006:KTB852006 LCQ852006:LCX852006 LMM852006:LMT852006 LWI852006:LWP852006 MGE852006:MGL852006 MQA852006:MQH852006 MZW852006:NAD852006 NJS852006:NJZ852006 NTO852006:NTV852006 ODK852006:ODR852006 ONG852006:ONN852006 OXC852006:OXJ852006 PGY852006:PHF852006 PQU852006:PRB852006 QAQ852006:QAX852006 QKM852006:QKT852006 QUI852006:QUP852006 REE852006:REL852006 ROA852006:ROH852006 RXW852006:RYD852006 SHS852006:SHZ852006 SRO852006:SRV852006 TBK852006:TBR852006 TLG852006:TLN852006 TVC852006:TVJ852006 UEY852006:UFF852006 UOU852006:UPB852006 UYQ852006:UYX852006 VIM852006:VIT852006 VSI852006:VSP852006 WCE852006:WCL852006 WMA852006:WMH852006 WVW852006:WWD852006 JK917542:JR917542 TG917542:TN917542 ADC917542:ADJ917542 AMY917542:ANF917542 AWU917542:AXB917542 BGQ917542:BGX917542 BQM917542:BQT917542 CAI917542:CAP917542 CKE917542:CKL917542 CUA917542:CUH917542 DDW917542:DED917542 DNS917542:DNZ917542 DXO917542:DXV917542 EHK917542:EHR917542 ERG917542:ERN917542 FBC917542:FBJ917542 FKY917542:FLF917542 FUU917542:FVB917542 GEQ917542:GEX917542 GOM917542:GOT917542 GYI917542:GYP917542 HIE917542:HIL917542 HSA917542:HSH917542 IBW917542:ICD917542 ILS917542:ILZ917542 IVO917542:IVV917542 JFK917542:JFR917542 JPG917542:JPN917542 JZC917542:JZJ917542 KIY917542:KJF917542 KSU917542:KTB917542 LCQ917542:LCX917542 LMM917542:LMT917542 LWI917542:LWP917542 MGE917542:MGL917542 MQA917542:MQH917542 MZW917542:NAD917542 NJS917542:NJZ917542 NTO917542:NTV917542 ODK917542:ODR917542 ONG917542:ONN917542 OXC917542:OXJ917542 PGY917542:PHF917542 PQU917542:PRB917542 QAQ917542:QAX917542 QKM917542:QKT917542 QUI917542:QUP917542 REE917542:REL917542 ROA917542:ROH917542 RXW917542:RYD917542 SHS917542:SHZ917542 SRO917542:SRV917542 TBK917542:TBR917542 TLG917542:TLN917542 TVC917542:TVJ917542 UEY917542:UFF917542 UOU917542:UPB917542 UYQ917542:UYX917542 VIM917542:VIT917542 VSI917542:VSP917542 WCE917542:WCL917542 WMA917542:WMH917542 WVW917542:WWD917542 WVW983078:WWD983078 JK983078:JR983078 TG983078:TN983078 ADC983078:ADJ983078 AMY983078:ANF983078 AWU983078:AXB983078 BGQ983078:BGX983078 BQM983078:BQT983078 CAI983078:CAP983078 CKE983078:CKL983078 CUA983078:CUH983078 DDW983078:DED983078 DNS983078:DNZ983078 DXO983078:DXV983078 EHK983078:EHR983078 ERG983078:ERN983078 FBC983078:FBJ983078 FKY983078:FLF983078 FUU983078:FVB983078 GEQ983078:GEX983078 GOM983078:GOT983078 GYI983078:GYP983078 HIE983078:HIL983078 HSA983078:HSH983078 IBW983078:ICD983078 ILS983078:ILZ983078 IVO983078:IVV983078 JFK983078:JFR983078 JPG983078:JPN983078 JZC983078:JZJ983078 KIY983078:KJF983078 KSU983078:KTB983078 LCQ983078:LCX983078 LMM983078:LMT983078 LWI983078:LWP983078 MGE983078:MGL983078 MQA983078:MQH983078 MZW983078:NAD983078 NJS983078:NJZ983078 NTO983078:NTV983078 ODK983078:ODR983078 ONG983078:ONN983078 OXC983078:OXJ983078 PGY983078:PHF983078 PQU983078:PRB983078 QAQ983078:QAX983078 QKM983078:QKT983078 QUI983078:QUP983078 REE983078:REL983078 ROA983078:ROH983078 RXW983078:RYD983078 SHS983078:SHZ983078 SRO983078:SRV983078 TBK983078:TBR983078 TLG983078:TLN983078 TVC983078:TVJ983078 UEY983078:UFF983078 UOU983078:UPB983078 UYQ983078:UYX983078 VIM983078:VIT983078 VSI983078:VSP983078 WCE983078:WCL983078 WMA983078:WMH983078 O983078:V983078 O65574:V65574 O131110:V131110 O196646:V196646 O262182:V262182 O327718:V327718 O393254:V393254 O458790:V458790 O524326:V524326 O589862:V589862 O655398:V655398 O720934:V720934 O786470:V786470 O852006:V852006 O917542:V917542 WCE42:WCL42 VSI42:VSP42 UYQ42:UYX42 VIM42:VIT42 UEY42:UFF42 WVW42:WWD42 WMA42:WMH42 UOU42:UPB42 JK42:JR42 TG42:TN42 ADC42:ADJ42 AMY42:ANF42 AWU42:AXB42 BGQ42:BGX42 BQM42:BQT42 CAI42:CAP42 CKE42:CKL42 CUA42:CUH42 DDW42:DED42 DNS42:DNZ42 DXO42:DXV42 EHK42:EHR42 ERG42:ERN42 FBC42:FBJ42 FKY42:FLF42 FUU42:FVB42 GEQ42:GEX42 GOM42:GOT42 GYI42:GYP42 HIE42:HIL42 HSA42:HSH42 IBW42:ICD42 ILS42:ILZ42 IVO42:IVV42 JFK42:JFR42 JPG42:JPN42 JZC42:JZJ42 KIY42:KJF42 KSU42:KTB42 LCQ42:LCX42 LMM42:LMT42 LWI42:LWP42 MGE42:MGL42 MQA42:MQH42 MZW42:NAD42 NJS42:NJZ42 NTO42:NTV42 ODK42:ODR42 ONG42:ONN42 OXC42:OXJ42 PGY42:PHF42 PQU42:PRB42 QAQ42:QAX42 QKM42:QKT42 QUI42:QUP42 REE42:REL42 ROA42:ROH42 RXW42:RYD42 SHS42:SHZ42 SRO42:SRV42 TBK42:TBR42 TLG42:TLN42 TVC42:TVJ42 WCE27:WCL27 VSI27:VSP27 UYQ27:UYX27 VIM27:VIT27 UEY27:UFF27 WVW27:WWD27 WMA27:WMH27 UOU27:UPB27 JK27:JR27 TG27:TN27 ADC27:ADJ27 AMY27:ANF27 AWU27:AXB27 BGQ27:BGX27 BQM27:BQT27 CAI27:CAP27 CKE27:CKL27 CUA27:CUH27 DDW27:DED27 DNS27:DNZ27 DXO27:DXV27 EHK27:EHR27 ERG27:ERN27 FBC27:FBJ27 FKY27:FLF27 FUU27:FVB27 GEQ27:GEX27 GOM27:GOT27 GYI27:GYP27 HIE27:HIL27 HSA27:HSH27 IBW27:ICD27 ILS27:ILZ27 IVO27:IVV27 JFK27:JFR27 JPG27:JPN27 JZC27:JZJ27 KIY27:KJF27 KSU27:KTB27 LCQ27:LCX27 LMM27:LMT27 LWI27:LWP27 MGE27:MGL27 MQA27:MQH27 MZW27:NAD27 NJS27:NJZ27 NTO27:NTV27 ODK27:ODR27 ONG27:ONN27 OXC27:OXJ27 PGY27:PHF27 PQU27:PRB27 QAQ27:QAX27 QKM27:QKT27 QUI27:QUP27 REE27:REL27 ROA27:ROH27 RXW27:RYD27 SHS27:SHZ27 SRO27:SRV27 TBK27:TBR27 TLG27:TLN27 TVC27:TVJ27 WCE31:WCL31 VSI31:VSP31 UYQ31:UYX31 VIM31:VIT31 UEY31:UFF31 WVW31:WWD31 WMA31:WMH31 UOU31:UPB31 JK31:JR31 TG31:TN31 ADC31:ADJ31 AMY31:ANF31 AWU31:AXB31 BGQ31:BGX31 BQM31:BQT31 CAI31:CAP31 CKE31:CKL31 CUA31:CUH31 DDW31:DED31 DNS31:DNZ31 DXO31:DXV31 EHK31:EHR31 ERG31:ERN31 FBC31:FBJ31 FKY31:FLF31 FUU31:FVB31 GEQ31:GEX31 GOM31:GOT31 GYI31:GYP31 HIE31:HIL31 HSA31:HSH31 IBW31:ICD31 ILS31:ILZ31 IVO31:IVV31 JFK31:JFR31 JPG31:JPN31 JZC31:JZJ31 KIY31:KJF31 KSU31:KTB31 LCQ31:LCX31 LMM31:LMT31 LWI31:LWP31 MGE31:MGL31 MQA31:MQH31 MZW31:NAD31 NJS31:NJZ31 NTO31:NTV31 ODK31:ODR31 ONG31:ONN31 OXC31:OXJ31 PGY31:PHF31 PQU31:PRB31 QAQ31:QAX31 QKM31:QKT31 QUI31:QUP31 REE31:REL31 ROA31:ROH31 RXW31:RYD31 SHS31:SHZ31 SRO31:SRV31 TBK31:TBR31 TLG31:TLN31 TVC31:TVJ31">
      <formula1>kind_of_cons</formula1>
    </dataValidation>
    <dataValidation type="textLength" operator="lessThanOrEqual" allowBlank="1" showInputMessage="1" showErrorMessage="1" errorTitle="Ошибка" error="Допускается ввод не более 900 символов!" sqref="WWE983073:WWE983080 WMI983073:WMI983080 W65569:W65576 JS65569:JS65576 TO65569:TO65576 ADK65569:ADK65576 ANG65569:ANG65576 AXC65569:AXC65576 BGY65569:BGY65576 BQU65569:BQU65576 CAQ65569:CAQ65576 CKM65569:CKM65576 CUI65569:CUI65576 DEE65569:DEE65576 DOA65569:DOA65576 DXW65569:DXW65576 EHS65569:EHS65576 ERO65569:ERO65576 FBK65569:FBK65576 FLG65569:FLG65576 FVC65569:FVC65576 GEY65569:GEY65576 GOU65569:GOU65576 GYQ65569:GYQ65576 HIM65569:HIM65576 HSI65569:HSI65576 ICE65569:ICE65576 IMA65569:IMA65576 IVW65569:IVW65576 JFS65569:JFS65576 JPO65569:JPO65576 JZK65569:JZK65576 KJG65569:KJG65576 KTC65569:KTC65576 LCY65569:LCY65576 LMU65569:LMU65576 LWQ65569:LWQ65576 MGM65569:MGM65576 MQI65569:MQI65576 NAE65569:NAE65576 NKA65569:NKA65576 NTW65569:NTW65576 ODS65569:ODS65576 ONO65569:ONO65576 OXK65569:OXK65576 PHG65569:PHG65576 PRC65569:PRC65576 QAY65569:QAY65576 QKU65569:QKU65576 QUQ65569:QUQ65576 REM65569:REM65576 ROI65569:ROI65576 RYE65569:RYE65576 SIA65569:SIA65576 SRW65569:SRW65576 TBS65569:TBS65576 TLO65569:TLO65576 TVK65569:TVK65576 UFG65569:UFG65576 UPC65569:UPC65576 UYY65569:UYY65576 VIU65569:VIU65576 VSQ65569:VSQ65576 WCM65569:WCM65576 WMI65569:WMI65576 WWE65569:WWE65576 W131105:W131112 JS131105:JS131112 TO131105:TO131112 ADK131105:ADK131112 ANG131105:ANG131112 AXC131105:AXC131112 BGY131105:BGY131112 BQU131105:BQU131112 CAQ131105:CAQ131112 CKM131105:CKM131112 CUI131105:CUI131112 DEE131105:DEE131112 DOA131105:DOA131112 DXW131105:DXW131112 EHS131105:EHS131112 ERO131105:ERO131112 FBK131105:FBK131112 FLG131105:FLG131112 FVC131105:FVC131112 GEY131105:GEY131112 GOU131105:GOU131112 GYQ131105:GYQ131112 HIM131105:HIM131112 HSI131105:HSI131112 ICE131105:ICE131112 IMA131105:IMA131112 IVW131105:IVW131112 JFS131105:JFS131112 JPO131105:JPO131112 JZK131105:JZK131112 KJG131105:KJG131112 KTC131105:KTC131112 LCY131105:LCY131112 LMU131105:LMU131112 LWQ131105:LWQ131112 MGM131105:MGM131112 MQI131105:MQI131112 NAE131105:NAE131112 NKA131105:NKA131112 NTW131105:NTW131112 ODS131105:ODS131112 ONO131105:ONO131112 OXK131105:OXK131112 PHG131105:PHG131112 PRC131105:PRC131112 QAY131105:QAY131112 QKU131105:QKU131112 QUQ131105:QUQ131112 REM131105:REM131112 ROI131105:ROI131112 RYE131105:RYE131112 SIA131105:SIA131112 SRW131105:SRW131112 TBS131105:TBS131112 TLO131105:TLO131112 TVK131105:TVK131112 UFG131105:UFG131112 UPC131105:UPC131112 UYY131105:UYY131112 VIU131105:VIU131112 VSQ131105:VSQ131112 WCM131105:WCM131112 WMI131105:WMI131112 WWE131105:WWE131112 W196641:W196648 JS196641:JS196648 TO196641:TO196648 ADK196641:ADK196648 ANG196641:ANG196648 AXC196641:AXC196648 BGY196641:BGY196648 BQU196641:BQU196648 CAQ196641:CAQ196648 CKM196641:CKM196648 CUI196641:CUI196648 DEE196641:DEE196648 DOA196641:DOA196648 DXW196641:DXW196648 EHS196641:EHS196648 ERO196641:ERO196648 FBK196641:FBK196648 FLG196641:FLG196648 FVC196641:FVC196648 GEY196641:GEY196648 GOU196641:GOU196648 GYQ196641:GYQ196648 HIM196641:HIM196648 HSI196641:HSI196648 ICE196641:ICE196648 IMA196641:IMA196648 IVW196641:IVW196648 JFS196641:JFS196648 JPO196641:JPO196648 JZK196641:JZK196648 KJG196641:KJG196648 KTC196641:KTC196648 LCY196641:LCY196648 LMU196641:LMU196648 LWQ196641:LWQ196648 MGM196641:MGM196648 MQI196641:MQI196648 NAE196641:NAE196648 NKA196641:NKA196648 NTW196641:NTW196648 ODS196641:ODS196648 ONO196641:ONO196648 OXK196641:OXK196648 PHG196641:PHG196648 PRC196641:PRC196648 QAY196641:QAY196648 QKU196641:QKU196648 QUQ196641:QUQ196648 REM196641:REM196648 ROI196641:ROI196648 RYE196641:RYE196648 SIA196641:SIA196648 SRW196641:SRW196648 TBS196641:TBS196648 TLO196641:TLO196648 TVK196641:TVK196648 UFG196641:UFG196648 UPC196641:UPC196648 UYY196641:UYY196648 VIU196641:VIU196648 VSQ196641:VSQ196648 WCM196641:WCM196648 WMI196641:WMI196648 WWE196641:WWE196648 W262177:W262184 JS262177:JS262184 TO262177:TO262184 ADK262177:ADK262184 ANG262177:ANG262184 AXC262177:AXC262184 BGY262177:BGY262184 BQU262177:BQU262184 CAQ262177:CAQ262184 CKM262177:CKM262184 CUI262177:CUI262184 DEE262177:DEE262184 DOA262177:DOA262184 DXW262177:DXW262184 EHS262177:EHS262184 ERO262177:ERO262184 FBK262177:FBK262184 FLG262177:FLG262184 FVC262177:FVC262184 GEY262177:GEY262184 GOU262177:GOU262184 GYQ262177:GYQ262184 HIM262177:HIM262184 HSI262177:HSI262184 ICE262177:ICE262184 IMA262177:IMA262184 IVW262177:IVW262184 JFS262177:JFS262184 JPO262177:JPO262184 JZK262177:JZK262184 KJG262177:KJG262184 KTC262177:KTC262184 LCY262177:LCY262184 LMU262177:LMU262184 LWQ262177:LWQ262184 MGM262177:MGM262184 MQI262177:MQI262184 NAE262177:NAE262184 NKA262177:NKA262184 NTW262177:NTW262184 ODS262177:ODS262184 ONO262177:ONO262184 OXK262177:OXK262184 PHG262177:PHG262184 PRC262177:PRC262184 QAY262177:QAY262184 QKU262177:QKU262184 QUQ262177:QUQ262184 REM262177:REM262184 ROI262177:ROI262184 RYE262177:RYE262184 SIA262177:SIA262184 SRW262177:SRW262184 TBS262177:TBS262184 TLO262177:TLO262184 TVK262177:TVK262184 UFG262177:UFG262184 UPC262177:UPC262184 UYY262177:UYY262184 VIU262177:VIU262184 VSQ262177:VSQ262184 WCM262177:WCM262184 WMI262177:WMI262184 WWE262177:WWE262184 W327713:W327720 JS327713:JS327720 TO327713:TO327720 ADK327713:ADK327720 ANG327713:ANG327720 AXC327713:AXC327720 BGY327713:BGY327720 BQU327713:BQU327720 CAQ327713:CAQ327720 CKM327713:CKM327720 CUI327713:CUI327720 DEE327713:DEE327720 DOA327713:DOA327720 DXW327713:DXW327720 EHS327713:EHS327720 ERO327713:ERO327720 FBK327713:FBK327720 FLG327713:FLG327720 FVC327713:FVC327720 GEY327713:GEY327720 GOU327713:GOU327720 GYQ327713:GYQ327720 HIM327713:HIM327720 HSI327713:HSI327720 ICE327713:ICE327720 IMA327713:IMA327720 IVW327713:IVW327720 JFS327713:JFS327720 JPO327713:JPO327720 JZK327713:JZK327720 KJG327713:KJG327720 KTC327713:KTC327720 LCY327713:LCY327720 LMU327713:LMU327720 LWQ327713:LWQ327720 MGM327713:MGM327720 MQI327713:MQI327720 NAE327713:NAE327720 NKA327713:NKA327720 NTW327713:NTW327720 ODS327713:ODS327720 ONO327713:ONO327720 OXK327713:OXK327720 PHG327713:PHG327720 PRC327713:PRC327720 QAY327713:QAY327720 QKU327713:QKU327720 QUQ327713:QUQ327720 REM327713:REM327720 ROI327713:ROI327720 RYE327713:RYE327720 SIA327713:SIA327720 SRW327713:SRW327720 TBS327713:TBS327720 TLO327713:TLO327720 TVK327713:TVK327720 UFG327713:UFG327720 UPC327713:UPC327720 UYY327713:UYY327720 VIU327713:VIU327720 VSQ327713:VSQ327720 WCM327713:WCM327720 WMI327713:WMI327720 WWE327713:WWE327720 W393249:W393256 JS393249:JS393256 TO393249:TO393256 ADK393249:ADK393256 ANG393249:ANG393256 AXC393249:AXC393256 BGY393249:BGY393256 BQU393249:BQU393256 CAQ393249:CAQ393256 CKM393249:CKM393256 CUI393249:CUI393256 DEE393249:DEE393256 DOA393249:DOA393256 DXW393249:DXW393256 EHS393249:EHS393256 ERO393249:ERO393256 FBK393249:FBK393256 FLG393249:FLG393256 FVC393249:FVC393256 GEY393249:GEY393256 GOU393249:GOU393256 GYQ393249:GYQ393256 HIM393249:HIM393256 HSI393249:HSI393256 ICE393249:ICE393256 IMA393249:IMA393256 IVW393249:IVW393256 JFS393249:JFS393256 JPO393249:JPO393256 JZK393249:JZK393256 KJG393249:KJG393256 KTC393249:KTC393256 LCY393249:LCY393256 LMU393249:LMU393256 LWQ393249:LWQ393256 MGM393249:MGM393256 MQI393249:MQI393256 NAE393249:NAE393256 NKA393249:NKA393256 NTW393249:NTW393256 ODS393249:ODS393256 ONO393249:ONO393256 OXK393249:OXK393256 PHG393249:PHG393256 PRC393249:PRC393256 QAY393249:QAY393256 QKU393249:QKU393256 QUQ393249:QUQ393256 REM393249:REM393256 ROI393249:ROI393256 RYE393249:RYE393256 SIA393249:SIA393256 SRW393249:SRW393256 TBS393249:TBS393256 TLO393249:TLO393256 TVK393249:TVK393256 UFG393249:UFG393256 UPC393249:UPC393256 UYY393249:UYY393256 VIU393249:VIU393256 VSQ393249:VSQ393256 WCM393249:WCM393256 WMI393249:WMI393256 WWE393249:WWE393256 W458785:W458792 JS458785:JS458792 TO458785:TO458792 ADK458785:ADK458792 ANG458785:ANG458792 AXC458785:AXC458792 BGY458785:BGY458792 BQU458785:BQU458792 CAQ458785:CAQ458792 CKM458785:CKM458792 CUI458785:CUI458792 DEE458785:DEE458792 DOA458785:DOA458792 DXW458785:DXW458792 EHS458785:EHS458792 ERO458785:ERO458792 FBK458785:FBK458792 FLG458785:FLG458792 FVC458785:FVC458792 GEY458785:GEY458792 GOU458785:GOU458792 GYQ458785:GYQ458792 HIM458785:HIM458792 HSI458785:HSI458792 ICE458785:ICE458792 IMA458785:IMA458792 IVW458785:IVW458792 JFS458785:JFS458792 JPO458785:JPO458792 JZK458785:JZK458792 KJG458785:KJG458792 KTC458785:KTC458792 LCY458785:LCY458792 LMU458785:LMU458792 LWQ458785:LWQ458792 MGM458785:MGM458792 MQI458785:MQI458792 NAE458785:NAE458792 NKA458785:NKA458792 NTW458785:NTW458792 ODS458785:ODS458792 ONO458785:ONO458792 OXK458785:OXK458792 PHG458785:PHG458792 PRC458785:PRC458792 QAY458785:QAY458792 QKU458785:QKU458792 QUQ458785:QUQ458792 REM458785:REM458792 ROI458785:ROI458792 RYE458785:RYE458792 SIA458785:SIA458792 SRW458785:SRW458792 TBS458785:TBS458792 TLO458785:TLO458792 TVK458785:TVK458792 UFG458785:UFG458792 UPC458785:UPC458792 UYY458785:UYY458792 VIU458785:VIU458792 VSQ458785:VSQ458792 WCM458785:WCM458792 WMI458785:WMI458792 WWE458785:WWE458792 W524321:W524328 JS524321:JS524328 TO524321:TO524328 ADK524321:ADK524328 ANG524321:ANG524328 AXC524321:AXC524328 BGY524321:BGY524328 BQU524321:BQU524328 CAQ524321:CAQ524328 CKM524321:CKM524328 CUI524321:CUI524328 DEE524321:DEE524328 DOA524321:DOA524328 DXW524321:DXW524328 EHS524321:EHS524328 ERO524321:ERO524328 FBK524321:FBK524328 FLG524321:FLG524328 FVC524321:FVC524328 GEY524321:GEY524328 GOU524321:GOU524328 GYQ524321:GYQ524328 HIM524321:HIM524328 HSI524321:HSI524328 ICE524321:ICE524328 IMA524321:IMA524328 IVW524321:IVW524328 JFS524321:JFS524328 JPO524321:JPO524328 JZK524321:JZK524328 KJG524321:KJG524328 KTC524321:KTC524328 LCY524321:LCY524328 LMU524321:LMU524328 LWQ524321:LWQ524328 MGM524321:MGM524328 MQI524321:MQI524328 NAE524321:NAE524328 NKA524321:NKA524328 NTW524321:NTW524328 ODS524321:ODS524328 ONO524321:ONO524328 OXK524321:OXK524328 PHG524321:PHG524328 PRC524321:PRC524328 QAY524321:QAY524328 QKU524321:QKU524328 QUQ524321:QUQ524328 REM524321:REM524328 ROI524321:ROI524328 RYE524321:RYE524328 SIA524321:SIA524328 SRW524321:SRW524328 TBS524321:TBS524328 TLO524321:TLO524328 TVK524321:TVK524328 UFG524321:UFG524328 UPC524321:UPC524328 UYY524321:UYY524328 VIU524321:VIU524328 VSQ524321:VSQ524328 WCM524321:WCM524328 WMI524321:WMI524328 WWE524321:WWE524328 W589857:W589864 JS589857:JS589864 TO589857:TO589864 ADK589857:ADK589864 ANG589857:ANG589864 AXC589857:AXC589864 BGY589857:BGY589864 BQU589857:BQU589864 CAQ589857:CAQ589864 CKM589857:CKM589864 CUI589857:CUI589864 DEE589857:DEE589864 DOA589857:DOA589864 DXW589857:DXW589864 EHS589857:EHS589864 ERO589857:ERO589864 FBK589857:FBK589864 FLG589857:FLG589864 FVC589857:FVC589864 GEY589857:GEY589864 GOU589857:GOU589864 GYQ589857:GYQ589864 HIM589857:HIM589864 HSI589857:HSI589864 ICE589857:ICE589864 IMA589857:IMA589864 IVW589857:IVW589864 JFS589857:JFS589864 JPO589857:JPO589864 JZK589857:JZK589864 KJG589857:KJG589864 KTC589857:KTC589864 LCY589857:LCY589864 LMU589857:LMU589864 LWQ589857:LWQ589864 MGM589857:MGM589864 MQI589857:MQI589864 NAE589857:NAE589864 NKA589857:NKA589864 NTW589857:NTW589864 ODS589857:ODS589864 ONO589857:ONO589864 OXK589857:OXK589864 PHG589857:PHG589864 PRC589857:PRC589864 QAY589857:QAY589864 QKU589857:QKU589864 QUQ589857:QUQ589864 REM589857:REM589864 ROI589857:ROI589864 RYE589857:RYE589864 SIA589857:SIA589864 SRW589857:SRW589864 TBS589857:TBS589864 TLO589857:TLO589864 TVK589857:TVK589864 UFG589857:UFG589864 UPC589857:UPC589864 UYY589857:UYY589864 VIU589857:VIU589864 VSQ589857:VSQ589864 WCM589857:WCM589864 WMI589857:WMI589864 WWE589857:WWE589864 W655393:W655400 JS655393:JS655400 TO655393:TO655400 ADK655393:ADK655400 ANG655393:ANG655400 AXC655393:AXC655400 BGY655393:BGY655400 BQU655393:BQU655400 CAQ655393:CAQ655400 CKM655393:CKM655400 CUI655393:CUI655400 DEE655393:DEE655400 DOA655393:DOA655400 DXW655393:DXW655400 EHS655393:EHS655400 ERO655393:ERO655400 FBK655393:FBK655400 FLG655393:FLG655400 FVC655393:FVC655400 GEY655393:GEY655400 GOU655393:GOU655400 GYQ655393:GYQ655400 HIM655393:HIM655400 HSI655393:HSI655400 ICE655393:ICE655400 IMA655393:IMA655400 IVW655393:IVW655400 JFS655393:JFS655400 JPO655393:JPO655400 JZK655393:JZK655400 KJG655393:KJG655400 KTC655393:KTC655400 LCY655393:LCY655400 LMU655393:LMU655400 LWQ655393:LWQ655400 MGM655393:MGM655400 MQI655393:MQI655400 NAE655393:NAE655400 NKA655393:NKA655400 NTW655393:NTW655400 ODS655393:ODS655400 ONO655393:ONO655400 OXK655393:OXK655400 PHG655393:PHG655400 PRC655393:PRC655400 QAY655393:QAY655400 QKU655393:QKU655400 QUQ655393:QUQ655400 REM655393:REM655400 ROI655393:ROI655400 RYE655393:RYE655400 SIA655393:SIA655400 SRW655393:SRW655400 TBS655393:TBS655400 TLO655393:TLO655400 TVK655393:TVK655400 UFG655393:UFG655400 UPC655393:UPC655400 UYY655393:UYY655400 VIU655393:VIU655400 VSQ655393:VSQ655400 WCM655393:WCM655400 WMI655393:WMI655400 WWE655393:WWE655400 W720929:W720936 JS720929:JS720936 TO720929:TO720936 ADK720929:ADK720936 ANG720929:ANG720936 AXC720929:AXC720936 BGY720929:BGY720936 BQU720929:BQU720936 CAQ720929:CAQ720936 CKM720929:CKM720936 CUI720929:CUI720936 DEE720929:DEE720936 DOA720929:DOA720936 DXW720929:DXW720936 EHS720929:EHS720936 ERO720929:ERO720936 FBK720929:FBK720936 FLG720929:FLG720936 FVC720929:FVC720936 GEY720929:GEY720936 GOU720929:GOU720936 GYQ720929:GYQ720936 HIM720929:HIM720936 HSI720929:HSI720936 ICE720929:ICE720936 IMA720929:IMA720936 IVW720929:IVW720936 JFS720929:JFS720936 JPO720929:JPO720936 JZK720929:JZK720936 KJG720929:KJG720936 KTC720929:KTC720936 LCY720929:LCY720936 LMU720929:LMU720936 LWQ720929:LWQ720936 MGM720929:MGM720936 MQI720929:MQI720936 NAE720929:NAE720936 NKA720929:NKA720936 NTW720929:NTW720936 ODS720929:ODS720936 ONO720929:ONO720936 OXK720929:OXK720936 PHG720929:PHG720936 PRC720929:PRC720936 QAY720929:QAY720936 QKU720929:QKU720936 QUQ720929:QUQ720936 REM720929:REM720936 ROI720929:ROI720936 RYE720929:RYE720936 SIA720929:SIA720936 SRW720929:SRW720936 TBS720929:TBS720936 TLO720929:TLO720936 TVK720929:TVK720936 UFG720929:UFG720936 UPC720929:UPC720936 UYY720929:UYY720936 VIU720929:VIU720936 VSQ720929:VSQ720936 WCM720929:WCM720936 WMI720929:WMI720936 WWE720929:WWE720936 W786465:W786472 JS786465:JS786472 TO786465:TO786472 ADK786465:ADK786472 ANG786465:ANG786472 AXC786465:AXC786472 BGY786465:BGY786472 BQU786465:BQU786472 CAQ786465:CAQ786472 CKM786465:CKM786472 CUI786465:CUI786472 DEE786465:DEE786472 DOA786465:DOA786472 DXW786465:DXW786472 EHS786465:EHS786472 ERO786465:ERO786472 FBK786465:FBK786472 FLG786465:FLG786472 FVC786465:FVC786472 GEY786465:GEY786472 GOU786465:GOU786472 GYQ786465:GYQ786472 HIM786465:HIM786472 HSI786465:HSI786472 ICE786465:ICE786472 IMA786465:IMA786472 IVW786465:IVW786472 JFS786465:JFS786472 JPO786465:JPO786472 JZK786465:JZK786472 KJG786465:KJG786472 KTC786465:KTC786472 LCY786465:LCY786472 LMU786465:LMU786472 LWQ786465:LWQ786472 MGM786465:MGM786472 MQI786465:MQI786472 NAE786465:NAE786472 NKA786465:NKA786472 NTW786465:NTW786472 ODS786465:ODS786472 ONO786465:ONO786472 OXK786465:OXK786472 PHG786465:PHG786472 PRC786465:PRC786472 QAY786465:QAY786472 QKU786465:QKU786472 QUQ786465:QUQ786472 REM786465:REM786472 ROI786465:ROI786472 RYE786465:RYE786472 SIA786465:SIA786472 SRW786465:SRW786472 TBS786465:TBS786472 TLO786465:TLO786472 TVK786465:TVK786472 UFG786465:UFG786472 UPC786465:UPC786472 UYY786465:UYY786472 VIU786465:VIU786472 VSQ786465:VSQ786472 WCM786465:WCM786472 WMI786465:WMI786472 WWE786465:WWE786472 W852001:W852008 JS852001:JS852008 TO852001:TO852008 ADK852001:ADK852008 ANG852001:ANG852008 AXC852001:AXC852008 BGY852001:BGY852008 BQU852001:BQU852008 CAQ852001:CAQ852008 CKM852001:CKM852008 CUI852001:CUI852008 DEE852001:DEE852008 DOA852001:DOA852008 DXW852001:DXW852008 EHS852001:EHS852008 ERO852001:ERO852008 FBK852001:FBK852008 FLG852001:FLG852008 FVC852001:FVC852008 GEY852001:GEY852008 GOU852001:GOU852008 GYQ852001:GYQ852008 HIM852001:HIM852008 HSI852001:HSI852008 ICE852001:ICE852008 IMA852001:IMA852008 IVW852001:IVW852008 JFS852001:JFS852008 JPO852001:JPO852008 JZK852001:JZK852008 KJG852001:KJG852008 KTC852001:KTC852008 LCY852001:LCY852008 LMU852001:LMU852008 LWQ852001:LWQ852008 MGM852001:MGM852008 MQI852001:MQI852008 NAE852001:NAE852008 NKA852001:NKA852008 NTW852001:NTW852008 ODS852001:ODS852008 ONO852001:ONO852008 OXK852001:OXK852008 PHG852001:PHG852008 PRC852001:PRC852008 QAY852001:QAY852008 QKU852001:QKU852008 QUQ852001:QUQ852008 REM852001:REM852008 ROI852001:ROI852008 RYE852001:RYE852008 SIA852001:SIA852008 SRW852001:SRW852008 TBS852001:TBS852008 TLO852001:TLO852008 TVK852001:TVK852008 UFG852001:UFG852008 UPC852001:UPC852008 UYY852001:UYY852008 VIU852001:VIU852008 VSQ852001:VSQ852008 WCM852001:WCM852008 WMI852001:WMI852008 WWE852001:WWE852008 W917537:W917544 JS917537:JS917544 TO917537:TO917544 ADK917537:ADK917544 ANG917537:ANG917544 AXC917537:AXC917544 BGY917537:BGY917544 BQU917537:BQU917544 CAQ917537:CAQ917544 CKM917537:CKM917544 CUI917537:CUI917544 DEE917537:DEE917544 DOA917537:DOA917544 DXW917537:DXW917544 EHS917537:EHS917544 ERO917537:ERO917544 FBK917537:FBK917544 FLG917537:FLG917544 FVC917537:FVC917544 GEY917537:GEY917544 GOU917537:GOU917544 GYQ917537:GYQ917544 HIM917537:HIM917544 HSI917537:HSI917544 ICE917537:ICE917544 IMA917537:IMA917544 IVW917537:IVW917544 JFS917537:JFS917544 JPO917537:JPO917544 JZK917537:JZK917544 KJG917537:KJG917544 KTC917537:KTC917544 LCY917537:LCY917544 LMU917537:LMU917544 LWQ917537:LWQ917544 MGM917537:MGM917544 MQI917537:MQI917544 NAE917537:NAE917544 NKA917537:NKA917544 NTW917537:NTW917544 ODS917537:ODS917544 ONO917537:ONO917544 OXK917537:OXK917544 PHG917537:PHG917544 PRC917537:PRC917544 QAY917537:QAY917544 QKU917537:QKU917544 QUQ917537:QUQ917544 REM917537:REM917544 ROI917537:ROI917544 RYE917537:RYE917544 SIA917537:SIA917544 SRW917537:SRW917544 TBS917537:TBS917544 TLO917537:TLO917544 TVK917537:TVK917544 UFG917537:UFG917544 UPC917537:UPC917544 UYY917537:UYY917544 VIU917537:VIU917544 VSQ917537:VSQ917544 WCM917537:WCM917544 WMI917537:WMI917544 WWE917537:WWE917544 W983073:W983080 JS983073:JS983080 TO983073:TO983080 ADK983073:ADK983080 ANG983073:ANG983080 AXC983073:AXC983080 BGY983073:BGY983080 BQU983073:BQU983080 CAQ983073:CAQ983080 CKM983073:CKM983080 CUI983073:CUI983080 DEE983073:DEE983080 DOA983073:DOA983080 DXW983073:DXW983080 EHS983073:EHS983080 ERO983073:ERO983080 FBK983073:FBK983080 FLG983073:FLG983080 FVC983073:FVC983080 GEY983073:GEY983080 GOU983073:GOU983080 GYQ983073:GYQ983080 HIM983073:HIM983080 HSI983073:HSI983080 ICE983073:ICE983080 IMA983073:IMA983080 IVW983073:IVW983080 JFS983073:JFS983080 JPO983073:JPO983080 JZK983073:JZK983080 KJG983073:KJG983080 KTC983073:KTC983080 LCY983073:LCY983080 LMU983073:LMU983080 LWQ983073:LWQ983080 MGM983073:MGM983080 MQI983073:MQI983080 NAE983073:NAE983080 NKA983073:NKA983080 NTW983073:NTW983080 ODS983073:ODS983080 ONO983073:ONO983080 OXK983073:OXK983080 PHG983073:PHG983080 PRC983073:PRC983080 QAY983073:QAY983080 QKU983073:QKU983080 QUQ983073:QUQ983080 REM983073:REM983080 ROI983073:ROI983080 RYE983073:RYE983080 SIA983073:SIA983080 SRW983073:SRW983080 TBS983073:TBS983080 TLO983073:TLO983080 TVK983073:TVK983080 UFG983073:UFG983080 UPC983073:UPC983080 UYY983073:UYY983080 VIU983073:VIU983080 VSQ983073:VSQ983080 WCM983073:WCM983080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WWE37:WWE44 WMI37:WMI44 JS37:JS44 TO37:TO44 ADK37:ADK44 ANG37:ANG44 AXC37:AXC44 BGY37:BGY44 BQU37:BQU44 CAQ37:CAQ44 CKM37:CKM44 CUI37:CUI44 DEE37:DEE44 DOA37:DOA44 DXW37:DXW44 EHS37:EHS44 ERO37:ERO44 FBK37:FBK44 FLG37:FLG44 FVC37:FVC44 GEY37:GEY44 GOU37:GOU44 GYQ37:GYQ44 HIM37:HIM44 HSI37:HSI44 ICE37:ICE44 IMA37:IMA44 IVW37:IVW44 JFS37:JFS44 JPO37:JPO44 JZK37:JZK44 KJG37:KJG44 KTC37:KTC44 LCY37:LCY44 LMU37:LMU44 LWQ37:LWQ44 MGM37:MGM44 MQI37:MQI44 NAE37:NAE44 NKA37:NKA44 NTW37:NTW44 ODS37:ODS44 ONO37:ONO44 OXK37:OXK44 PHG37:PHG44 PRC37:PRC44 QAY37:QAY44 QKU37:QKU44 QUQ37:QUQ44 REM37:REM44 ROI37:ROI44 RYE37:RYE44 SIA37:SIA44 SRW37:SRW44 TBS37:TBS44 TLO37:TLO44 TVK37:TVK44 UFG37:UFG44 UPC37:UPC44 UYY37:UYY44 VIU37:VIU44 VSQ37:VSQ44 WCM37:WCM44 WWE27:WWE29 WMI27:WMI29 JS27:JS29 TO27:TO29 ADK27:ADK29 ANG27:ANG29 AXC27:AXC29 BGY27:BGY29 BQU27:BQU29 CAQ27:CAQ29 CKM27:CKM29 CUI27:CUI29 DEE27:DEE29 DOA27:DOA29 DXW27:DXW29 EHS27:EHS29 ERO27:ERO29 FBK27:FBK29 FLG27:FLG29 FVC27:FVC29 GEY27:GEY29 GOU27:GOU29 GYQ27:GYQ29 HIM27:HIM29 HSI27:HSI29 ICE27:ICE29 IMA27:IMA29 IVW27:IVW29 JFS27:JFS29 JPO27:JPO29 JZK27:JZK29 KJG27:KJG29 KTC27:KTC29 LCY27:LCY29 LMU27:LMU29 LWQ27:LWQ29 MGM27:MGM29 MQI27:MQI29 NAE27:NAE29 NKA27:NKA29 NTW27:NTW29 ODS27:ODS29 ONO27:ONO29 OXK27:OXK29 PHG27:PHG29 PRC27:PRC29 QAY27:QAY29 QKU27:QKU29 QUQ27:QUQ29 REM27:REM29 ROI27:ROI29 RYE27:RYE29 SIA27:SIA29 SRW27:SRW29 TBS27:TBS29 TLO27:TLO29 TVK27:TVK29 UFG27:UFG29 UPC27:UPC29 UYY27:UYY29 VIU27:VIU29 VSQ27:VSQ29 WCM27:WCM29 WWE31:WWE33 WMI31:WMI33 JS31:JS33 TO31:TO33 ADK31:ADK33 ANG31:ANG33 AXC31:AXC33 BGY31:BGY33 BQU31:BQU33 CAQ31:CAQ33 CKM31:CKM33 CUI31:CUI33 DEE31:DEE33 DOA31:DOA33 DXW31:DXW33 EHS31:EHS33 ERO31:ERO33 FBK31:FBK33 FLG31:FLG33 FVC31:FVC33 GEY31:GEY33 GOU31:GOU33 GYQ31:GYQ33 HIM31:HIM33 HSI31:HSI33 ICE31:ICE33 IMA31:IMA33 IVW31:IVW33 JFS31:JFS33 JPO31:JPO33 JZK31:JZK33 KJG31:KJG33 KTC31:KTC33 LCY31:LCY33 LMU31:LMU33 LWQ31:LWQ33 MGM31:MGM33 MQI31:MQI33 NAE31:NAE33 NKA31:NKA33 NTW31:NTW33 ODS31:ODS33 ONO31:ONO33 OXK31:OXK33 PHG31:PHG33 PRC31:PRC33 QAY31:QAY33 QKU31:QKU33 QUQ31:QUQ33 REM31:REM33 ROI31:ROI33 RYE31:RYE33 SIA31:SIA33 SRW31:SRW33 TBS31:TBS33 TLO31:TLO33 TVK31:TVK33 UFG31:UFG33 UPC31:UPC33 UYY31:UYY33 VIU31:VIU33 VSQ31:VSQ33 WCM31:WCM33">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O41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O31 O27 O42">
      <formula1>kind_of_cons</formula1>
    </dataValidation>
    <dataValidation type="decimal" allowBlank="1" showErrorMessage="1" errorTitle="Ошибка" error="Допускается ввод только действительных чисел!" sqref="O24 O43 O28 O32">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sheetPr codeName="List05_3">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50</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30.11.2022</v>
      </c>
      <c r="I7" t="s">
        <v>493</v>
      </c>
    </row>
    <row r="8" spans="1:10">
      <c r="A8" s="1">
        <v>1</v>
      </c>
      <c r="F8" t="str">
        <f>"2." &amp;mergeValue(A8)</f>
        <v>2.1</v>
      </c>
      <c r="G8" t="s">
        <v>494</v>
      </c>
      <c r="I8" t="s">
        <v>591</v>
      </c>
    </row>
    <row r="9" spans="1:10">
      <c r="A9" s="1"/>
      <c r="F9" t="str">
        <f>"3." &amp;mergeValue(A9)</f>
        <v>3.1</v>
      </c>
      <c r="G9" t="s">
        <v>495</v>
      </c>
      <c r="I9" t="s">
        <v>589</v>
      </c>
    </row>
    <row r="10" spans="1:10">
      <c r="A10" s="1"/>
      <c r="F10" t="str">
        <f>"4."&amp;mergeValue(A10)</f>
        <v>4.1</v>
      </c>
      <c r="G10" t="s">
        <v>496</v>
      </c>
      <c r="H10" t="s">
        <v>458</v>
      </c>
    </row>
    <row r="11" spans="1:10">
      <c r="A11" s="1"/>
      <c r="B11" s="1">
        <v>1</v>
      </c>
      <c r="F11" t="str">
        <f>"4."&amp;mergeValue(A11) &amp;"."&amp;mergeValue(B11)</f>
        <v>4.1.1</v>
      </c>
      <c r="G11" t="s">
        <v>593</v>
      </c>
      <c r="H11" t="str">
        <f>IF(region_name="","",region_name)</f>
        <v>Ленинградская область</v>
      </c>
      <c r="I11" t="s">
        <v>499</v>
      </c>
    </row>
    <row r="12" spans="1:10">
      <c r="A12" s="1"/>
      <c r="B12" s="1"/>
      <c r="C12" s="1">
        <v>1</v>
      </c>
      <c r="F12" t="str">
        <f>"4."&amp;mergeValue(A12) &amp;"."&amp;mergeValue(B12)&amp;"."&amp;mergeValue(C12)</f>
        <v>4.1.1.1</v>
      </c>
      <c r="G12" t="s">
        <v>497</v>
      </c>
      <c r="I12" t="s">
        <v>500</v>
      </c>
    </row>
    <row r="13" spans="1:10" ht="39" customHeight="1">
      <c r="A13" s="1"/>
      <c r="B13" s="1"/>
      <c r="C13" s="1"/>
      <c r="D13">
        <v>1</v>
      </c>
      <c r="F13" t="str">
        <f>"4."&amp;mergeValue(A13) &amp;"."&amp;mergeValue(B13)&amp;"."&amp;mergeValue(C13)&amp;"."&amp;mergeValue(D13)</f>
        <v>4.1.1.1.1</v>
      </c>
      <c r="G13" t="s">
        <v>498</v>
      </c>
      <c r="I13" s="1" t="s">
        <v>592</v>
      </c>
    </row>
    <row r="14" spans="1:10">
      <c r="A14" s="1"/>
      <c r="B14" s="1"/>
      <c r="C14" s="1"/>
      <c r="G14" t="s">
        <v>4</v>
      </c>
      <c r="I14" s="1"/>
    </row>
    <row r="15" spans="1:10">
      <c r="A15" s="1"/>
      <c r="B15" s="1"/>
      <c r="G15" t="s">
        <v>403</v>
      </c>
    </row>
    <row r="16" spans="1:10">
      <c r="A16" s="1"/>
      <c r="G16" t="s">
        <v>506</v>
      </c>
    </row>
    <row r="17" spans="7:8">
      <c r="G17" t="s">
        <v>505</v>
      </c>
    </row>
    <row r="18" spans="7:8" ht="3" customHeight="1"/>
    <row r="19" spans="7:8" ht="15" customHeight="1">
      <c r="G19" s="1" t="s">
        <v>594</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sheetPr codeName="List06_3">
    <tabColor rgb="FFEAEBEE"/>
    <pageSetUpPr fitToPage="1"/>
  </sheetPr>
  <dimension ref="A1:Z36"/>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5" width="29.7109375" hidden="1" customWidth="1"/>
    <col min="16"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6" max="26" width="11.140625" customWidth="1"/>
    <col min="257" max="264" width="0" hidden="1" customWidth="1"/>
    <col min="265" max="265" width="3.7109375" customWidth="1"/>
    <col min="266" max="266" width="3.85546875" customWidth="1"/>
    <col min="267" max="267" width="3.7109375" customWidth="1"/>
    <col min="268" max="268" width="12.7109375" customWidth="1"/>
    <col min="269" max="269" width="52.7109375" customWidth="1"/>
    <col min="270" max="273" width="0" hidden="1" customWidth="1"/>
    <col min="274" max="274" width="12.28515625" customWidth="1"/>
    <col min="275" max="275" width="6.42578125" customWidth="1"/>
    <col min="276" max="276" width="12.28515625" customWidth="1"/>
    <col min="277" max="277" width="0" hidden="1" customWidth="1"/>
    <col min="278" max="278" width="3.7109375" customWidth="1"/>
    <col min="279" max="279" width="11.140625" bestFit="1" customWidth="1"/>
    <col min="282" max="282" width="11.140625" customWidth="1"/>
    <col min="513" max="520" width="0" hidden="1" customWidth="1"/>
    <col min="521" max="521" width="3.7109375" customWidth="1"/>
    <col min="522" max="522" width="3.85546875" customWidth="1"/>
    <col min="523" max="523" width="3.7109375" customWidth="1"/>
    <col min="524" max="524" width="12.7109375" customWidth="1"/>
    <col min="525" max="525" width="52.7109375" customWidth="1"/>
    <col min="526" max="529" width="0" hidden="1" customWidth="1"/>
    <col min="530" max="530" width="12.28515625" customWidth="1"/>
    <col min="531" max="531" width="6.42578125" customWidth="1"/>
    <col min="532" max="532" width="12.28515625" customWidth="1"/>
    <col min="533" max="533" width="0" hidden="1" customWidth="1"/>
    <col min="534" max="534" width="3.7109375" customWidth="1"/>
    <col min="535" max="535" width="11.140625" bestFit="1" customWidth="1"/>
    <col min="538" max="538" width="11.140625" customWidth="1"/>
    <col min="769" max="776" width="0" hidden="1" customWidth="1"/>
    <col min="777" max="777" width="3.7109375" customWidth="1"/>
    <col min="778" max="778" width="3.85546875" customWidth="1"/>
    <col min="779" max="779" width="3.7109375" customWidth="1"/>
    <col min="780" max="780" width="12.7109375" customWidth="1"/>
    <col min="781" max="781" width="52.7109375" customWidth="1"/>
    <col min="782" max="785" width="0" hidden="1" customWidth="1"/>
    <col min="786" max="786" width="12.28515625" customWidth="1"/>
    <col min="787" max="787" width="6.42578125" customWidth="1"/>
    <col min="788" max="788" width="12.28515625" customWidth="1"/>
    <col min="789" max="789" width="0" hidden="1" customWidth="1"/>
    <col min="790" max="790" width="3.7109375" customWidth="1"/>
    <col min="791" max="791" width="11.140625" bestFit="1" customWidth="1"/>
    <col min="794" max="794" width="11.140625" customWidth="1"/>
    <col min="1025" max="1032" width="0" hidden="1" customWidth="1"/>
    <col min="1033" max="1033" width="3.7109375" customWidth="1"/>
    <col min="1034" max="1034" width="3.85546875" customWidth="1"/>
    <col min="1035" max="1035" width="3.7109375" customWidth="1"/>
    <col min="1036" max="1036" width="12.7109375" customWidth="1"/>
    <col min="1037" max="1037" width="52.7109375" customWidth="1"/>
    <col min="1038" max="1041" width="0" hidden="1" customWidth="1"/>
    <col min="1042" max="1042" width="12.28515625" customWidth="1"/>
    <col min="1043" max="1043" width="6.42578125" customWidth="1"/>
    <col min="1044" max="1044" width="12.28515625" customWidth="1"/>
    <col min="1045" max="1045" width="0" hidden="1" customWidth="1"/>
    <col min="1046" max="1046" width="3.7109375" customWidth="1"/>
    <col min="1047" max="1047" width="11.140625" bestFit="1" customWidth="1"/>
    <col min="1050" max="1050" width="11.140625" customWidth="1"/>
    <col min="1281" max="1288" width="0" hidden="1" customWidth="1"/>
    <col min="1289" max="1289" width="3.7109375" customWidth="1"/>
    <col min="1290" max="1290" width="3.85546875" customWidth="1"/>
    <col min="1291" max="1291" width="3.7109375" customWidth="1"/>
    <col min="1292" max="1292" width="12.7109375" customWidth="1"/>
    <col min="1293" max="1293" width="52.7109375" customWidth="1"/>
    <col min="1294" max="1297" width="0" hidden="1" customWidth="1"/>
    <col min="1298" max="1298" width="12.28515625" customWidth="1"/>
    <col min="1299" max="1299" width="6.42578125" customWidth="1"/>
    <col min="1300" max="1300" width="12.28515625" customWidth="1"/>
    <col min="1301" max="1301" width="0" hidden="1" customWidth="1"/>
    <col min="1302" max="1302" width="3.7109375" customWidth="1"/>
    <col min="1303" max="1303" width="11.140625" bestFit="1" customWidth="1"/>
    <col min="1306" max="1306" width="11.140625" customWidth="1"/>
    <col min="1537" max="1544" width="0" hidden="1" customWidth="1"/>
    <col min="1545" max="1545" width="3.7109375" customWidth="1"/>
    <col min="1546" max="1546" width="3.85546875" customWidth="1"/>
    <col min="1547" max="1547" width="3.7109375" customWidth="1"/>
    <col min="1548" max="1548" width="12.7109375" customWidth="1"/>
    <col min="1549" max="1549" width="52.7109375" customWidth="1"/>
    <col min="1550" max="1553" width="0" hidden="1" customWidth="1"/>
    <col min="1554" max="1554" width="12.28515625" customWidth="1"/>
    <col min="1555" max="1555" width="6.42578125" customWidth="1"/>
    <col min="1556" max="1556" width="12.28515625" customWidth="1"/>
    <col min="1557" max="1557" width="0" hidden="1" customWidth="1"/>
    <col min="1558" max="1558" width="3.7109375" customWidth="1"/>
    <col min="1559" max="1559" width="11.140625" bestFit="1" customWidth="1"/>
    <col min="1562" max="1562" width="11.140625" customWidth="1"/>
    <col min="1793" max="1800" width="0" hidden="1" customWidth="1"/>
    <col min="1801" max="1801" width="3.7109375" customWidth="1"/>
    <col min="1802" max="1802" width="3.85546875" customWidth="1"/>
    <col min="1803" max="1803" width="3.7109375" customWidth="1"/>
    <col min="1804" max="1804" width="12.7109375" customWidth="1"/>
    <col min="1805" max="1805" width="52.7109375" customWidth="1"/>
    <col min="1806" max="1809" width="0" hidden="1" customWidth="1"/>
    <col min="1810" max="1810" width="12.28515625" customWidth="1"/>
    <col min="1811" max="1811" width="6.42578125" customWidth="1"/>
    <col min="1812" max="1812" width="12.28515625" customWidth="1"/>
    <col min="1813" max="1813" width="0" hidden="1" customWidth="1"/>
    <col min="1814" max="1814" width="3.7109375" customWidth="1"/>
    <col min="1815" max="1815" width="11.140625" bestFit="1" customWidth="1"/>
    <col min="1818" max="1818" width="11.140625" customWidth="1"/>
    <col min="2049" max="2056" width="0" hidden="1" customWidth="1"/>
    <col min="2057" max="2057" width="3.7109375" customWidth="1"/>
    <col min="2058" max="2058" width="3.85546875" customWidth="1"/>
    <col min="2059" max="2059" width="3.7109375" customWidth="1"/>
    <col min="2060" max="2060" width="12.7109375" customWidth="1"/>
    <col min="2061" max="2061" width="52.7109375" customWidth="1"/>
    <col min="2062" max="2065" width="0" hidden="1" customWidth="1"/>
    <col min="2066" max="2066" width="12.28515625" customWidth="1"/>
    <col min="2067" max="2067" width="6.42578125" customWidth="1"/>
    <col min="2068" max="2068" width="12.28515625" customWidth="1"/>
    <col min="2069" max="2069" width="0" hidden="1" customWidth="1"/>
    <col min="2070" max="2070" width="3.7109375" customWidth="1"/>
    <col min="2071" max="2071" width="11.140625" bestFit="1" customWidth="1"/>
    <col min="2074" max="2074" width="11.140625" customWidth="1"/>
    <col min="2305" max="2312" width="0" hidden="1" customWidth="1"/>
    <col min="2313" max="2313" width="3.7109375" customWidth="1"/>
    <col min="2314" max="2314" width="3.85546875" customWidth="1"/>
    <col min="2315" max="2315" width="3.7109375" customWidth="1"/>
    <col min="2316" max="2316" width="12.7109375" customWidth="1"/>
    <col min="2317" max="2317" width="52.7109375" customWidth="1"/>
    <col min="2318" max="2321" width="0" hidden="1" customWidth="1"/>
    <col min="2322" max="2322" width="12.28515625" customWidth="1"/>
    <col min="2323" max="2323" width="6.42578125" customWidth="1"/>
    <col min="2324" max="2324" width="12.28515625" customWidth="1"/>
    <col min="2325" max="2325" width="0" hidden="1" customWidth="1"/>
    <col min="2326" max="2326" width="3.7109375" customWidth="1"/>
    <col min="2327" max="2327" width="11.140625" bestFit="1" customWidth="1"/>
    <col min="2330" max="2330" width="11.140625" customWidth="1"/>
    <col min="2561" max="2568" width="0" hidden="1" customWidth="1"/>
    <col min="2569" max="2569" width="3.7109375" customWidth="1"/>
    <col min="2570" max="2570" width="3.85546875" customWidth="1"/>
    <col min="2571" max="2571" width="3.7109375" customWidth="1"/>
    <col min="2572" max="2572" width="12.7109375" customWidth="1"/>
    <col min="2573" max="2573" width="52.7109375" customWidth="1"/>
    <col min="2574" max="2577" width="0" hidden="1" customWidth="1"/>
    <col min="2578" max="2578" width="12.28515625" customWidth="1"/>
    <col min="2579" max="2579" width="6.42578125" customWidth="1"/>
    <col min="2580" max="2580" width="12.28515625" customWidth="1"/>
    <col min="2581" max="2581" width="0" hidden="1" customWidth="1"/>
    <col min="2582" max="2582" width="3.7109375" customWidth="1"/>
    <col min="2583" max="2583" width="11.140625" bestFit="1" customWidth="1"/>
    <col min="2586" max="2586" width="11.140625" customWidth="1"/>
    <col min="2817" max="2824" width="0" hidden="1" customWidth="1"/>
    <col min="2825" max="2825" width="3.7109375" customWidth="1"/>
    <col min="2826" max="2826" width="3.85546875" customWidth="1"/>
    <col min="2827" max="2827" width="3.7109375" customWidth="1"/>
    <col min="2828" max="2828" width="12.7109375" customWidth="1"/>
    <col min="2829" max="2829" width="52.7109375" customWidth="1"/>
    <col min="2830" max="2833" width="0" hidden="1" customWidth="1"/>
    <col min="2834" max="2834" width="12.28515625" customWidth="1"/>
    <col min="2835" max="2835" width="6.42578125" customWidth="1"/>
    <col min="2836" max="2836" width="12.28515625" customWidth="1"/>
    <col min="2837" max="2837" width="0" hidden="1" customWidth="1"/>
    <col min="2838" max="2838" width="3.7109375" customWidth="1"/>
    <col min="2839" max="2839" width="11.140625" bestFit="1" customWidth="1"/>
    <col min="2842" max="2842" width="11.140625" customWidth="1"/>
    <col min="3073" max="3080" width="0" hidden="1" customWidth="1"/>
    <col min="3081" max="3081" width="3.7109375" customWidth="1"/>
    <col min="3082" max="3082" width="3.85546875" customWidth="1"/>
    <col min="3083" max="3083" width="3.7109375" customWidth="1"/>
    <col min="3084" max="3084" width="12.7109375" customWidth="1"/>
    <col min="3085" max="3085" width="52.7109375" customWidth="1"/>
    <col min="3086" max="3089" width="0" hidden="1" customWidth="1"/>
    <col min="3090" max="3090" width="12.28515625" customWidth="1"/>
    <col min="3091" max="3091" width="6.42578125" customWidth="1"/>
    <col min="3092" max="3092" width="12.28515625" customWidth="1"/>
    <col min="3093" max="3093" width="0" hidden="1" customWidth="1"/>
    <col min="3094" max="3094" width="3.7109375" customWidth="1"/>
    <col min="3095" max="3095" width="11.140625" bestFit="1" customWidth="1"/>
    <col min="3098" max="3098" width="11.140625" customWidth="1"/>
    <col min="3329" max="3336" width="0" hidden="1" customWidth="1"/>
    <col min="3337" max="3337" width="3.7109375" customWidth="1"/>
    <col min="3338" max="3338" width="3.85546875" customWidth="1"/>
    <col min="3339" max="3339" width="3.7109375" customWidth="1"/>
    <col min="3340" max="3340" width="12.7109375" customWidth="1"/>
    <col min="3341" max="3341" width="52.7109375" customWidth="1"/>
    <col min="3342" max="3345" width="0" hidden="1" customWidth="1"/>
    <col min="3346" max="3346" width="12.28515625" customWidth="1"/>
    <col min="3347" max="3347" width="6.42578125" customWidth="1"/>
    <col min="3348" max="3348" width="12.28515625" customWidth="1"/>
    <col min="3349" max="3349" width="0" hidden="1" customWidth="1"/>
    <col min="3350" max="3350" width="3.7109375" customWidth="1"/>
    <col min="3351" max="3351" width="11.140625" bestFit="1" customWidth="1"/>
    <col min="3354" max="3354" width="11.140625" customWidth="1"/>
    <col min="3585" max="3592" width="0" hidden="1" customWidth="1"/>
    <col min="3593" max="3593" width="3.7109375" customWidth="1"/>
    <col min="3594" max="3594" width="3.85546875" customWidth="1"/>
    <col min="3595" max="3595" width="3.7109375" customWidth="1"/>
    <col min="3596" max="3596" width="12.7109375" customWidth="1"/>
    <col min="3597" max="3597" width="52.7109375" customWidth="1"/>
    <col min="3598" max="3601" width="0" hidden="1" customWidth="1"/>
    <col min="3602" max="3602" width="12.28515625" customWidth="1"/>
    <col min="3603" max="3603" width="6.42578125" customWidth="1"/>
    <col min="3604" max="3604" width="12.28515625" customWidth="1"/>
    <col min="3605" max="3605" width="0" hidden="1" customWidth="1"/>
    <col min="3606" max="3606" width="3.7109375" customWidth="1"/>
    <col min="3607" max="3607" width="11.140625" bestFit="1" customWidth="1"/>
    <col min="3610" max="3610" width="11.140625" customWidth="1"/>
    <col min="3841" max="3848" width="0" hidden="1" customWidth="1"/>
    <col min="3849" max="3849" width="3.7109375" customWidth="1"/>
    <col min="3850" max="3850" width="3.85546875" customWidth="1"/>
    <col min="3851" max="3851" width="3.7109375" customWidth="1"/>
    <col min="3852" max="3852" width="12.7109375" customWidth="1"/>
    <col min="3853" max="3853" width="52.7109375" customWidth="1"/>
    <col min="3854" max="3857" width="0" hidden="1" customWidth="1"/>
    <col min="3858" max="3858" width="12.28515625" customWidth="1"/>
    <col min="3859" max="3859" width="6.42578125" customWidth="1"/>
    <col min="3860" max="3860" width="12.28515625" customWidth="1"/>
    <col min="3861" max="3861" width="0" hidden="1" customWidth="1"/>
    <col min="3862" max="3862" width="3.7109375" customWidth="1"/>
    <col min="3863" max="3863" width="11.140625" bestFit="1" customWidth="1"/>
    <col min="3866" max="3866" width="11.140625" customWidth="1"/>
    <col min="4097" max="4104" width="0" hidden="1" customWidth="1"/>
    <col min="4105" max="4105" width="3.7109375" customWidth="1"/>
    <col min="4106" max="4106" width="3.85546875" customWidth="1"/>
    <col min="4107" max="4107" width="3.7109375" customWidth="1"/>
    <col min="4108" max="4108" width="12.7109375" customWidth="1"/>
    <col min="4109" max="4109" width="52.7109375" customWidth="1"/>
    <col min="4110" max="4113" width="0" hidden="1" customWidth="1"/>
    <col min="4114" max="4114" width="12.28515625" customWidth="1"/>
    <col min="4115" max="4115" width="6.42578125" customWidth="1"/>
    <col min="4116" max="4116" width="12.28515625" customWidth="1"/>
    <col min="4117" max="4117" width="0" hidden="1" customWidth="1"/>
    <col min="4118" max="4118" width="3.7109375" customWidth="1"/>
    <col min="4119" max="4119" width="11.140625" bestFit="1" customWidth="1"/>
    <col min="4122" max="4122" width="11.140625" customWidth="1"/>
    <col min="4353" max="4360" width="0" hidden="1" customWidth="1"/>
    <col min="4361" max="4361" width="3.7109375" customWidth="1"/>
    <col min="4362" max="4362" width="3.85546875" customWidth="1"/>
    <col min="4363" max="4363" width="3.7109375" customWidth="1"/>
    <col min="4364" max="4364" width="12.7109375" customWidth="1"/>
    <col min="4365" max="4365" width="52.7109375" customWidth="1"/>
    <col min="4366" max="4369" width="0" hidden="1" customWidth="1"/>
    <col min="4370" max="4370" width="12.28515625" customWidth="1"/>
    <col min="4371" max="4371" width="6.42578125" customWidth="1"/>
    <col min="4372" max="4372" width="12.28515625" customWidth="1"/>
    <col min="4373" max="4373" width="0" hidden="1" customWidth="1"/>
    <col min="4374" max="4374" width="3.7109375" customWidth="1"/>
    <col min="4375" max="4375" width="11.140625" bestFit="1" customWidth="1"/>
    <col min="4378" max="4378" width="11.140625" customWidth="1"/>
    <col min="4609" max="4616" width="0" hidden="1" customWidth="1"/>
    <col min="4617" max="4617" width="3.7109375" customWidth="1"/>
    <col min="4618" max="4618" width="3.85546875" customWidth="1"/>
    <col min="4619" max="4619" width="3.7109375" customWidth="1"/>
    <col min="4620" max="4620" width="12.7109375" customWidth="1"/>
    <col min="4621" max="4621" width="52.7109375" customWidth="1"/>
    <col min="4622" max="4625" width="0" hidden="1" customWidth="1"/>
    <col min="4626" max="4626" width="12.28515625" customWidth="1"/>
    <col min="4627" max="4627" width="6.42578125" customWidth="1"/>
    <col min="4628" max="4628" width="12.28515625" customWidth="1"/>
    <col min="4629" max="4629" width="0" hidden="1" customWidth="1"/>
    <col min="4630" max="4630" width="3.7109375" customWidth="1"/>
    <col min="4631" max="4631" width="11.140625" bestFit="1" customWidth="1"/>
    <col min="4634" max="4634" width="11.140625" customWidth="1"/>
    <col min="4865" max="4872" width="0" hidden="1" customWidth="1"/>
    <col min="4873" max="4873" width="3.7109375" customWidth="1"/>
    <col min="4874" max="4874" width="3.85546875" customWidth="1"/>
    <col min="4875" max="4875" width="3.7109375" customWidth="1"/>
    <col min="4876" max="4876" width="12.7109375" customWidth="1"/>
    <col min="4877" max="4877" width="52.7109375" customWidth="1"/>
    <col min="4878" max="4881" width="0" hidden="1" customWidth="1"/>
    <col min="4882" max="4882" width="12.28515625" customWidth="1"/>
    <col min="4883" max="4883" width="6.42578125" customWidth="1"/>
    <col min="4884" max="4884" width="12.28515625" customWidth="1"/>
    <col min="4885" max="4885" width="0" hidden="1" customWidth="1"/>
    <col min="4886" max="4886" width="3.7109375" customWidth="1"/>
    <col min="4887" max="4887" width="11.140625" bestFit="1" customWidth="1"/>
    <col min="4890" max="4890" width="11.140625" customWidth="1"/>
    <col min="5121" max="5128" width="0" hidden="1" customWidth="1"/>
    <col min="5129" max="5129" width="3.7109375" customWidth="1"/>
    <col min="5130" max="5130" width="3.85546875" customWidth="1"/>
    <col min="5131" max="5131" width="3.7109375" customWidth="1"/>
    <col min="5132" max="5132" width="12.7109375" customWidth="1"/>
    <col min="5133" max="5133" width="52.7109375" customWidth="1"/>
    <col min="5134" max="5137" width="0" hidden="1" customWidth="1"/>
    <col min="5138" max="5138" width="12.28515625" customWidth="1"/>
    <col min="5139" max="5139" width="6.42578125" customWidth="1"/>
    <col min="5140" max="5140" width="12.28515625" customWidth="1"/>
    <col min="5141" max="5141" width="0" hidden="1" customWidth="1"/>
    <col min="5142" max="5142" width="3.7109375" customWidth="1"/>
    <col min="5143" max="5143" width="11.140625" bestFit="1" customWidth="1"/>
    <col min="5146" max="5146" width="11.140625" customWidth="1"/>
    <col min="5377" max="5384" width="0" hidden="1" customWidth="1"/>
    <col min="5385" max="5385" width="3.7109375" customWidth="1"/>
    <col min="5386" max="5386" width="3.85546875" customWidth="1"/>
    <col min="5387" max="5387" width="3.7109375" customWidth="1"/>
    <col min="5388" max="5388" width="12.7109375" customWidth="1"/>
    <col min="5389" max="5389" width="52.7109375" customWidth="1"/>
    <col min="5390" max="5393" width="0" hidden="1" customWidth="1"/>
    <col min="5394" max="5394" width="12.28515625" customWidth="1"/>
    <col min="5395" max="5395" width="6.42578125" customWidth="1"/>
    <col min="5396" max="5396" width="12.28515625" customWidth="1"/>
    <col min="5397" max="5397" width="0" hidden="1" customWidth="1"/>
    <col min="5398" max="5398" width="3.7109375" customWidth="1"/>
    <col min="5399" max="5399" width="11.140625" bestFit="1" customWidth="1"/>
    <col min="5402" max="5402" width="11.140625" customWidth="1"/>
    <col min="5633" max="5640" width="0" hidden="1" customWidth="1"/>
    <col min="5641" max="5641" width="3.7109375" customWidth="1"/>
    <col min="5642" max="5642" width="3.85546875" customWidth="1"/>
    <col min="5643" max="5643" width="3.7109375" customWidth="1"/>
    <col min="5644" max="5644" width="12.7109375" customWidth="1"/>
    <col min="5645" max="5645" width="52.7109375" customWidth="1"/>
    <col min="5646" max="5649" width="0" hidden="1" customWidth="1"/>
    <col min="5650" max="5650" width="12.28515625" customWidth="1"/>
    <col min="5651" max="5651" width="6.42578125" customWidth="1"/>
    <col min="5652" max="5652" width="12.28515625" customWidth="1"/>
    <col min="5653" max="5653" width="0" hidden="1" customWidth="1"/>
    <col min="5654" max="5654" width="3.7109375" customWidth="1"/>
    <col min="5655" max="5655" width="11.140625" bestFit="1" customWidth="1"/>
    <col min="5658" max="5658" width="11.140625" customWidth="1"/>
    <col min="5889" max="5896" width="0" hidden="1" customWidth="1"/>
    <col min="5897" max="5897" width="3.7109375" customWidth="1"/>
    <col min="5898" max="5898" width="3.85546875" customWidth="1"/>
    <col min="5899" max="5899" width="3.7109375" customWidth="1"/>
    <col min="5900" max="5900" width="12.7109375" customWidth="1"/>
    <col min="5901" max="5901" width="52.7109375" customWidth="1"/>
    <col min="5902" max="5905" width="0" hidden="1" customWidth="1"/>
    <col min="5906" max="5906" width="12.28515625" customWidth="1"/>
    <col min="5907" max="5907" width="6.42578125" customWidth="1"/>
    <col min="5908" max="5908" width="12.28515625" customWidth="1"/>
    <col min="5909" max="5909" width="0" hidden="1" customWidth="1"/>
    <col min="5910" max="5910" width="3.7109375" customWidth="1"/>
    <col min="5911" max="5911" width="11.140625" bestFit="1" customWidth="1"/>
    <col min="5914" max="5914" width="11.140625" customWidth="1"/>
    <col min="6145" max="6152" width="0" hidden="1" customWidth="1"/>
    <col min="6153" max="6153" width="3.7109375" customWidth="1"/>
    <col min="6154" max="6154" width="3.85546875" customWidth="1"/>
    <col min="6155" max="6155" width="3.7109375" customWidth="1"/>
    <col min="6156" max="6156" width="12.7109375" customWidth="1"/>
    <col min="6157" max="6157" width="52.7109375" customWidth="1"/>
    <col min="6158" max="6161" width="0" hidden="1" customWidth="1"/>
    <col min="6162" max="6162" width="12.28515625" customWidth="1"/>
    <col min="6163" max="6163" width="6.42578125" customWidth="1"/>
    <col min="6164" max="6164" width="12.28515625" customWidth="1"/>
    <col min="6165" max="6165" width="0" hidden="1" customWidth="1"/>
    <col min="6166" max="6166" width="3.7109375" customWidth="1"/>
    <col min="6167" max="6167" width="11.140625" bestFit="1" customWidth="1"/>
    <col min="6170" max="6170" width="11.140625" customWidth="1"/>
    <col min="6401" max="6408" width="0" hidden="1" customWidth="1"/>
    <col min="6409" max="6409" width="3.7109375" customWidth="1"/>
    <col min="6410" max="6410" width="3.85546875" customWidth="1"/>
    <col min="6411" max="6411" width="3.7109375" customWidth="1"/>
    <col min="6412" max="6412" width="12.7109375" customWidth="1"/>
    <col min="6413" max="6413" width="52.7109375" customWidth="1"/>
    <col min="6414" max="6417" width="0" hidden="1" customWidth="1"/>
    <col min="6418" max="6418" width="12.28515625" customWidth="1"/>
    <col min="6419" max="6419" width="6.42578125" customWidth="1"/>
    <col min="6420" max="6420" width="12.28515625" customWidth="1"/>
    <col min="6421" max="6421" width="0" hidden="1" customWidth="1"/>
    <col min="6422" max="6422" width="3.7109375" customWidth="1"/>
    <col min="6423" max="6423" width="11.140625" bestFit="1" customWidth="1"/>
    <col min="6426" max="6426" width="11.140625" customWidth="1"/>
    <col min="6657" max="6664" width="0" hidden="1" customWidth="1"/>
    <col min="6665" max="6665" width="3.7109375" customWidth="1"/>
    <col min="6666" max="6666" width="3.85546875" customWidth="1"/>
    <col min="6667" max="6667" width="3.7109375" customWidth="1"/>
    <col min="6668" max="6668" width="12.7109375" customWidth="1"/>
    <col min="6669" max="6669" width="52.7109375" customWidth="1"/>
    <col min="6670" max="6673" width="0" hidden="1" customWidth="1"/>
    <col min="6674" max="6674" width="12.28515625" customWidth="1"/>
    <col min="6675" max="6675" width="6.42578125" customWidth="1"/>
    <col min="6676" max="6676" width="12.28515625" customWidth="1"/>
    <col min="6677" max="6677" width="0" hidden="1" customWidth="1"/>
    <col min="6678" max="6678" width="3.7109375" customWidth="1"/>
    <col min="6679" max="6679" width="11.140625" bestFit="1" customWidth="1"/>
    <col min="6682" max="6682" width="11.140625" customWidth="1"/>
    <col min="6913" max="6920" width="0" hidden="1" customWidth="1"/>
    <col min="6921" max="6921" width="3.7109375" customWidth="1"/>
    <col min="6922" max="6922" width="3.85546875" customWidth="1"/>
    <col min="6923" max="6923" width="3.7109375" customWidth="1"/>
    <col min="6924" max="6924" width="12.7109375" customWidth="1"/>
    <col min="6925" max="6925" width="52.7109375" customWidth="1"/>
    <col min="6926" max="6929" width="0" hidden="1" customWidth="1"/>
    <col min="6930" max="6930" width="12.28515625" customWidth="1"/>
    <col min="6931" max="6931" width="6.42578125" customWidth="1"/>
    <col min="6932" max="6932" width="12.28515625" customWidth="1"/>
    <col min="6933" max="6933" width="0" hidden="1" customWidth="1"/>
    <col min="6934" max="6934" width="3.7109375" customWidth="1"/>
    <col min="6935" max="6935" width="11.140625" bestFit="1" customWidth="1"/>
    <col min="6938" max="6938" width="11.140625" customWidth="1"/>
    <col min="7169" max="7176" width="0" hidden="1" customWidth="1"/>
    <col min="7177" max="7177" width="3.7109375" customWidth="1"/>
    <col min="7178" max="7178" width="3.85546875" customWidth="1"/>
    <col min="7179" max="7179" width="3.7109375" customWidth="1"/>
    <col min="7180" max="7180" width="12.7109375" customWidth="1"/>
    <col min="7181" max="7181" width="52.7109375" customWidth="1"/>
    <col min="7182" max="7185" width="0" hidden="1" customWidth="1"/>
    <col min="7186" max="7186" width="12.28515625" customWidth="1"/>
    <col min="7187" max="7187" width="6.42578125" customWidth="1"/>
    <col min="7188" max="7188" width="12.28515625" customWidth="1"/>
    <col min="7189" max="7189" width="0" hidden="1" customWidth="1"/>
    <col min="7190" max="7190" width="3.7109375" customWidth="1"/>
    <col min="7191" max="7191" width="11.140625" bestFit="1" customWidth="1"/>
    <col min="7194" max="7194" width="11.140625" customWidth="1"/>
    <col min="7425" max="7432" width="0" hidden="1" customWidth="1"/>
    <col min="7433" max="7433" width="3.7109375" customWidth="1"/>
    <col min="7434" max="7434" width="3.85546875" customWidth="1"/>
    <col min="7435" max="7435" width="3.7109375" customWidth="1"/>
    <col min="7436" max="7436" width="12.7109375" customWidth="1"/>
    <col min="7437" max="7437" width="52.7109375" customWidth="1"/>
    <col min="7438" max="7441" width="0" hidden="1" customWidth="1"/>
    <col min="7442" max="7442" width="12.28515625" customWidth="1"/>
    <col min="7443" max="7443" width="6.42578125" customWidth="1"/>
    <col min="7444" max="7444" width="12.28515625" customWidth="1"/>
    <col min="7445" max="7445" width="0" hidden="1" customWidth="1"/>
    <col min="7446" max="7446" width="3.7109375" customWidth="1"/>
    <col min="7447" max="7447" width="11.140625" bestFit="1" customWidth="1"/>
    <col min="7450" max="7450" width="11.140625" customWidth="1"/>
    <col min="7681" max="7688" width="0" hidden="1" customWidth="1"/>
    <col min="7689" max="7689" width="3.7109375" customWidth="1"/>
    <col min="7690" max="7690" width="3.85546875" customWidth="1"/>
    <col min="7691" max="7691" width="3.7109375" customWidth="1"/>
    <col min="7692" max="7692" width="12.7109375" customWidth="1"/>
    <col min="7693" max="7693" width="52.7109375" customWidth="1"/>
    <col min="7694" max="7697" width="0" hidden="1" customWidth="1"/>
    <col min="7698" max="7698" width="12.28515625" customWidth="1"/>
    <col min="7699" max="7699" width="6.42578125" customWidth="1"/>
    <col min="7700" max="7700" width="12.28515625" customWidth="1"/>
    <col min="7701" max="7701" width="0" hidden="1" customWidth="1"/>
    <col min="7702" max="7702" width="3.7109375" customWidth="1"/>
    <col min="7703" max="7703" width="11.140625" bestFit="1" customWidth="1"/>
    <col min="7706" max="7706" width="11.140625" customWidth="1"/>
    <col min="7937" max="7944" width="0" hidden="1" customWidth="1"/>
    <col min="7945" max="7945" width="3.7109375" customWidth="1"/>
    <col min="7946" max="7946" width="3.85546875" customWidth="1"/>
    <col min="7947" max="7947" width="3.7109375" customWidth="1"/>
    <col min="7948" max="7948" width="12.7109375" customWidth="1"/>
    <col min="7949" max="7949" width="52.7109375" customWidth="1"/>
    <col min="7950" max="7953" width="0" hidden="1" customWidth="1"/>
    <col min="7954" max="7954" width="12.28515625" customWidth="1"/>
    <col min="7955" max="7955" width="6.42578125" customWidth="1"/>
    <col min="7956" max="7956" width="12.28515625" customWidth="1"/>
    <col min="7957" max="7957" width="0" hidden="1" customWidth="1"/>
    <col min="7958" max="7958" width="3.7109375" customWidth="1"/>
    <col min="7959" max="7959" width="11.140625" bestFit="1" customWidth="1"/>
    <col min="7962" max="7962" width="11.140625" customWidth="1"/>
    <col min="8193" max="8200" width="0" hidden="1" customWidth="1"/>
    <col min="8201" max="8201" width="3.7109375" customWidth="1"/>
    <col min="8202" max="8202" width="3.85546875" customWidth="1"/>
    <col min="8203" max="8203" width="3.7109375" customWidth="1"/>
    <col min="8204" max="8204" width="12.7109375" customWidth="1"/>
    <col min="8205" max="8205" width="52.7109375" customWidth="1"/>
    <col min="8206" max="8209" width="0" hidden="1" customWidth="1"/>
    <col min="8210" max="8210" width="12.28515625" customWidth="1"/>
    <col min="8211" max="8211" width="6.42578125" customWidth="1"/>
    <col min="8212" max="8212" width="12.28515625" customWidth="1"/>
    <col min="8213" max="8213" width="0" hidden="1" customWidth="1"/>
    <col min="8214" max="8214" width="3.7109375" customWidth="1"/>
    <col min="8215" max="8215" width="11.140625" bestFit="1" customWidth="1"/>
    <col min="8218" max="8218" width="11.140625" customWidth="1"/>
    <col min="8449" max="8456" width="0" hidden="1" customWidth="1"/>
    <col min="8457" max="8457" width="3.7109375" customWidth="1"/>
    <col min="8458" max="8458" width="3.85546875" customWidth="1"/>
    <col min="8459" max="8459" width="3.7109375" customWidth="1"/>
    <col min="8460" max="8460" width="12.7109375" customWidth="1"/>
    <col min="8461" max="8461" width="52.7109375" customWidth="1"/>
    <col min="8462" max="8465" width="0" hidden="1" customWidth="1"/>
    <col min="8466" max="8466" width="12.28515625" customWidth="1"/>
    <col min="8467" max="8467" width="6.42578125" customWidth="1"/>
    <col min="8468" max="8468" width="12.28515625" customWidth="1"/>
    <col min="8469" max="8469" width="0" hidden="1" customWidth="1"/>
    <col min="8470" max="8470" width="3.7109375" customWidth="1"/>
    <col min="8471" max="8471" width="11.140625" bestFit="1" customWidth="1"/>
    <col min="8474" max="8474" width="11.140625" customWidth="1"/>
    <col min="8705" max="8712" width="0" hidden="1" customWidth="1"/>
    <col min="8713" max="8713" width="3.7109375" customWidth="1"/>
    <col min="8714" max="8714" width="3.85546875" customWidth="1"/>
    <col min="8715" max="8715" width="3.7109375" customWidth="1"/>
    <col min="8716" max="8716" width="12.7109375" customWidth="1"/>
    <col min="8717" max="8717" width="52.7109375" customWidth="1"/>
    <col min="8718" max="8721" width="0" hidden="1" customWidth="1"/>
    <col min="8722" max="8722" width="12.28515625" customWidth="1"/>
    <col min="8723" max="8723" width="6.42578125" customWidth="1"/>
    <col min="8724" max="8724" width="12.28515625" customWidth="1"/>
    <col min="8725" max="8725" width="0" hidden="1" customWidth="1"/>
    <col min="8726" max="8726" width="3.7109375" customWidth="1"/>
    <col min="8727" max="8727" width="11.140625" bestFit="1" customWidth="1"/>
    <col min="8730" max="8730" width="11.140625" customWidth="1"/>
    <col min="8961" max="8968" width="0" hidden="1" customWidth="1"/>
    <col min="8969" max="8969" width="3.7109375" customWidth="1"/>
    <col min="8970" max="8970" width="3.85546875" customWidth="1"/>
    <col min="8971" max="8971" width="3.7109375" customWidth="1"/>
    <col min="8972" max="8972" width="12.7109375" customWidth="1"/>
    <col min="8973" max="8973" width="52.7109375" customWidth="1"/>
    <col min="8974" max="8977" width="0" hidden="1" customWidth="1"/>
    <col min="8978" max="8978" width="12.28515625" customWidth="1"/>
    <col min="8979" max="8979" width="6.42578125" customWidth="1"/>
    <col min="8980" max="8980" width="12.28515625" customWidth="1"/>
    <col min="8981" max="8981" width="0" hidden="1" customWidth="1"/>
    <col min="8982" max="8982" width="3.7109375" customWidth="1"/>
    <col min="8983" max="8983" width="11.140625" bestFit="1" customWidth="1"/>
    <col min="8986" max="8986" width="11.140625" customWidth="1"/>
    <col min="9217" max="9224" width="0" hidden="1" customWidth="1"/>
    <col min="9225" max="9225" width="3.7109375" customWidth="1"/>
    <col min="9226" max="9226" width="3.85546875" customWidth="1"/>
    <col min="9227" max="9227" width="3.7109375" customWidth="1"/>
    <col min="9228" max="9228" width="12.7109375" customWidth="1"/>
    <col min="9229" max="9229" width="52.7109375" customWidth="1"/>
    <col min="9230" max="9233" width="0" hidden="1" customWidth="1"/>
    <col min="9234" max="9234" width="12.28515625" customWidth="1"/>
    <col min="9235" max="9235" width="6.42578125" customWidth="1"/>
    <col min="9236" max="9236" width="12.28515625" customWidth="1"/>
    <col min="9237" max="9237" width="0" hidden="1" customWidth="1"/>
    <col min="9238" max="9238" width="3.7109375" customWidth="1"/>
    <col min="9239" max="9239" width="11.140625" bestFit="1" customWidth="1"/>
    <col min="9242" max="9242" width="11.140625" customWidth="1"/>
    <col min="9473" max="9480" width="0" hidden="1" customWidth="1"/>
    <col min="9481" max="9481" width="3.7109375" customWidth="1"/>
    <col min="9482" max="9482" width="3.85546875" customWidth="1"/>
    <col min="9483" max="9483" width="3.7109375" customWidth="1"/>
    <col min="9484" max="9484" width="12.7109375" customWidth="1"/>
    <col min="9485" max="9485" width="52.7109375" customWidth="1"/>
    <col min="9486" max="9489" width="0" hidden="1" customWidth="1"/>
    <col min="9490" max="9490" width="12.28515625" customWidth="1"/>
    <col min="9491" max="9491" width="6.42578125" customWidth="1"/>
    <col min="9492" max="9492" width="12.28515625" customWidth="1"/>
    <col min="9493" max="9493" width="0" hidden="1" customWidth="1"/>
    <col min="9494" max="9494" width="3.7109375" customWidth="1"/>
    <col min="9495" max="9495" width="11.140625" bestFit="1" customWidth="1"/>
    <col min="9498" max="9498" width="11.140625" customWidth="1"/>
    <col min="9729" max="9736" width="0" hidden="1" customWidth="1"/>
    <col min="9737" max="9737" width="3.7109375" customWidth="1"/>
    <col min="9738" max="9738" width="3.85546875" customWidth="1"/>
    <col min="9739" max="9739" width="3.7109375" customWidth="1"/>
    <col min="9740" max="9740" width="12.7109375" customWidth="1"/>
    <col min="9741" max="9741" width="52.7109375" customWidth="1"/>
    <col min="9742" max="9745" width="0" hidden="1" customWidth="1"/>
    <col min="9746" max="9746" width="12.28515625" customWidth="1"/>
    <col min="9747" max="9747" width="6.42578125" customWidth="1"/>
    <col min="9748" max="9748" width="12.28515625" customWidth="1"/>
    <col min="9749" max="9749" width="0" hidden="1" customWidth="1"/>
    <col min="9750" max="9750" width="3.7109375" customWidth="1"/>
    <col min="9751" max="9751" width="11.140625" bestFit="1" customWidth="1"/>
    <col min="9754" max="9754" width="11.140625" customWidth="1"/>
    <col min="9985" max="9992" width="0" hidden="1" customWidth="1"/>
    <col min="9993" max="9993" width="3.7109375" customWidth="1"/>
    <col min="9994" max="9994" width="3.85546875" customWidth="1"/>
    <col min="9995" max="9995" width="3.7109375" customWidth="1"/>
    <col min="9996" max="9996" width="12.7109375" customWidth="1"/>
    <col min="9997" max="9997" width="52.7109375" customWidth="1"/>
    <col min="9998" max="10001" width="0" hidden="1" customWidth="1"/>
    <col min="10002" max="10002" width="12.28515625" customWidth="1"/>
    <col min="10003" max="10003" width="6.42578125" customWidth="1"/>
    <col min="10004" max="10004" width="12.28515625" customWidth="1"/>
    <col min="10005" max="10005" width="0" hidden="1" customWidth="1"/>
    <col min="10006" max="10006" width="3.7109375" customWidth="1"/>
    <col min="10007" max="10007" width="11.140625" bestFit="1" customWidth="1"/>
    <col min="10010" max="10010" width="11.140625" customWidth="1"/>
    <col min="10241" max="10248" width="0" hidden="1" customWidth="1"/>
    <col min="10249" max="10249" width="3.7109375" customWidth="1"/>
    <col min="10250" max="10250" width="3.85546875" customWidth="1"/>
    <col min="10251" max="10251" width="3.7109375" customWidth="1"/>
    <col min="10252" max="10252" width="12.7109375" customWidth="1"/>
    <col min="10253" max="10253" width="52.7109375" customWidth="1"/>
    <col min="10254" max="10257" width="0" hidden="1" customWidth="1"/>
    <col min="10258" max="10258" width="12.28515625" customWidth="1"/>
    <col min="10259" max="10259" width="6.42578125" customWidth="1"/>
    <col min="10260" max="10260" width="12.28515625" customWidth="1"/>
    <col min="10261" max="10261" width="0" hidden="1" customWidth="1"/>
    <col min="10262" max="10262" width="3.7109375" customWidth="1"/>
    <col min="10263" max="10263" width="11.140625" bestFit="1" customWidth="1"/>
    <col min="10266" max="10266" width="11.140625" customWidth="1"/>
    <col min="10497" max="10504" width="0" hidden="1" customWidth="1"/>
    <col min="10505" max="10505" width="3.7109375" customWidth="1"/>
    <col min="10506" max="10506" width="3.85546875" customWidth="1"/>
    <col min="10507" max="10507" width="3.7109375" customWidth="1"/>
    <col min="10508" max="10508" width="12.7109375" customWidth="1"/>
    <col min="10509" max="10509" width="52.7109375" customWidth="1"/>
    <col min="10510" max="10513" width="0" hidden="1" customWidth="1"/>
    <col min="10514" max="10514" width="12.28515625" customWidth="1"/>
    <col min="10515" max="10515" width="6.42578125" customWidth="1"/>
    <col min="10516" max="10516" width="12.28515625" customWidth="1"/>
    <col min="10517" max="10517" width="0" hidden="1" customWidth="1"/>
    <col min="10518" max="10518" width="3.7109375" customWidth="1"/>
    <col min="10519" max="10519" width="11.140625" bestFit="1" customWidth="1"/>
    <col min="10522" max="10522" width="11.140625" customWidth="1"/>
    <col min="10753" max="10760" width="0" hidden="1" customWidth="1"/>
    <col min="10761" max="10761" width="3.7109375" customWidth="1"/>
    <col min="10762" max="10762" width="3.85546875" customWidth="1"/>
    <col min="10763" max="10763" width="3.7109375" customWidth="1"/>
    <col min="10764" max="10764" width="12.7109375" customWidth="1"/>
    <col min="10765" max="10765" width="52.7109375" customWidth="1"/>
    <col min="10766" max="10769" width="0" hidden="1" customWidth="1"/>
    <col min="10770" max="10770" width="12.28515625" customWidth="1"/>
    <col min="10771" max="10771" width="6.42578125" customWidth="1"/>
    <col min="10772" max="10772" width="12.28515625" customWidth="1"/>
    <col min="10773" max="10773" width="0" hidden="1" customWidth="1"/>
    <col min="10774" max="10774" width="3.7109375" customWidth="1"/>
    <col min="10775" max="10775" width="11.140625" bestFit="1" customWidth="1"/>
    <col min="10778" max="10778" width="11.140625" customWidth="1"/>
    <col min="11009" max="11016" width="0" hidden="1" customWidth="1"/>
    <col min="11017" max="11017" width="3.7109375" customWidth="1"/>
    <col min="11018" max="11018" width="3.85546875" customWidth="1"/>
    <col min="11019" max="11019" width="3.7109375" customWidth="1"/>
    <col min="11020" max="11020" width="12.7109375" customWidth="1"/>
    <col min="11021" max="11021" width="52.7109375" customWidth="1"/>
    <col min="11022" max="11025" width="0" hidden="1" customWidth="1"/>
    <col min="11026" max="11026" width="12.28515625" customWidth="1"/>
    <col min="11027" max="11027" width="6.42578125" customWidth="1"/>
    <col min="11028" max="11028" width="12.28515625" customWidth="1"/>
    <col min="11029" max="11029" width="0" hidden="1" customWidth="1"/>
    <col min="11030" max="11030" width="3.7109375" customWidth="1"/>
    <col min="11031" max="11031" width="11.140625" bestFit="1" customWidth="1"/>
    <col min="11034" max="11034" width="11.140625" customWidth="1"/>
    <col min="11265" max="11272" width="0" hidden="1" customWidth="1"/>
    <col min="11273" max="11273" width="3.7109375" customWidth="1"/>
    <col min="11274" max="11274" width="3.85546875" customWidth="1"/>
    <col min="11275" max="11275" width="3.7109375" customWidth="1"/>
    <col min="11276" max="11276" width="12.7109375" customWidth="1"/>
    <col min="11277" max="11277" width="52.7109375" customWidth="1"/>
    <col min="11278" max="11281" width="0" hidden="1" customWidth="1"/>
    <col min="11282" max="11282" width="12.28515625" customWidth="1"/>
    <col min="11283" max="11283" width="6.42578125" customWidth="1"/>
    <col min="11284" max="11284" width="12.28515625" customWidth="1"/>
    <col min="11285" max="11285" width="0" hidden="1" customWidth="1"/>
    <col min="11286" max="11286" width="3.7109375" customWidth="1"/>
    <col min="11287" max="11287" width="11.140625" bestFit="1" customWidth="1"/>
    <col min="11290" max="11290" width="11.140625" customWidth="1"/>
    <col min="11521" max="11528" width="0" hidden="1" customWidth="1"/>
    <col min="11529" max="11529" width="3.7109375" customWidth="1"/>
    <col min="11530" max="11530" width="3.85546875" customWidth="1"/>
    <col min="11531" max="11531" width="3.7109375" customWidth="1"/>
    <col min="11532" max="11532" width="12.7109375" customWidth="1"/>
    <col min="11533" max="11533" width="52.7109375" customWidth="1"/>
    <col min="11534" max="11537" width="0" hidden="1" customWidth="1"/>
    <col min="11538" max="11538" width="12.28515625" customWidth="1"/>
    <col min="11539" max="11539" width="6.42578125" customWidth="1"/>
    <col min="11540" max="11540" width="12.28515625" customWidth="1"/>
    <col min="11541" max="11541" width="0" hidden="1" customWidth="1"/>
    <col min="11542" max="11542" width="3.7109375" customWidth="1"/>
    <col min="11543" max="11543" width="11.140625" bestFit="1" customWidth="1"/>
    <col min="11546" max="11546" width="11.140625" customWidth="1"/>
    <col min="11777" max="11784" width="0" hidden="1" customWidth="1"/>
    <col min="11785" max="11785" width="3.7109375" customWidth="1"/>
    <col min="11786" max="11786" width="3.85546875" customWidth="1"/>
    <col min="11787" max="11787" width="3.7109375" customWidth="1"/>
    <col min="11788" max="11788" width="12.7109375" customWidth="1"/>
    <col min="11789" max="11789" width="52.7109375" customWidth="1"/>
    <col min="11790" max="11793" width="0" hidden="1" customWidth="1"/>
    <col min="11794" max="11794" width="12.28515625" customWidth="1"/>
    <col min="11795" max="11795" width="6.42578125" customWidth="1"/>
    <col min="11796" max="11796" width="12.28515625" customWidth="1"/>
    <col min="11797" max="11797" width="0" hidden="1" customWidth="1"/>
    <col min="11798" max="11798" width="3.7109375" customWidth="1"/>
    <col min="11799" max="11799" width="11.140625" bestFit="1" customWidth="1"/>
    <col min="11802" max="11802" width="11.140625" customWidth="1"/>
    <col min="12033" max="12040" width="0" hidden="1" customWidth="1"/>
    <col min="12041" max="12041" width="3.7109375" customWidth="1"/>
    <col min="12042" max="12042" width="3.85546875" customWidth="1"/>
    <col min="12043" max="12043" width="3.7109375" customWidth="1"/>
    <col min="12044" max="12044" width="12.7109375" customWidth="1"/>
    <col min="12045" max="12045" width="52.7109375" customWidth="1"/>
    <col min="12046" max="12049" width="0" hidden="1" customWidth="1"/>
    <col min="12050" max="12050" width="12.28515625" customWidth="1"/>
    <col min="12051" max="12051" width="6.42578125" customWidth="1"/>
    <col min="12052" max="12052" width="12.28515625" customWidth="1"/>
    <col min="12053" max="12053" width="0" hidden="1" customWidth="1"/>
    <col min="12054" max="12054" width="3.7109375" customWidth="1"/>
    <col min="12055" max="12055" width="11.140625" bestFit="1" customWidth="1"/>
    <col min="12058" max="12058" width="11.140625" customWidth="1"/>
    <col min="12289" max="12296" width="0" hidden="1" customWidth="1"/>
    <col min="12297" max="12297" width="3.7109375" customWidth="1"/>
    <col min="12298" max="12298" width="3.85546875" customWidth="1"/>
    <col min="12299" max="12299" width="3.7109375" customWidth="1"/>
    <col min="12300" max="12300" width="12.7109375" customWidth="1"/>
    <col min="12301" max="12301" width="52.7109375" customWidth="1"/>
    <col min="12302" max="12305" width="0" hidden="1" customWidth="1"/>
    <col min="12306" max="12306" width="12.28515625" customWidth="1"/>
    <col min="12307" max="12307" width="6.42578125" customWidth="1"/>
    <col min="12308" max="12308" width="12.28515625" customWidth="1"/>
    <col min="12309" max="12309" width="0" hidden="1" customWidth="1"/>
    <col min="12310" max="12310" width="3.7109375" customWidth="1"/>
    <col min="12311" max="12311" width="11.140625" bestFit="1" customWidth="1"/>
    <col min="12314" max="12314" width="11.140625" customWidth="1"/>
    <col min="12545" max="12552" width="0" hidden="1" customWidth="1"/>
    <col min="12553" max="12553" width="3.7109375" customWidth="1"/>
    <col min="12554" max="12554" width="3.85546875" customWidth="1"/>
    <col min="12555" max="12555" width="3.7109375" customWidth="1"/>
    <col min="12556" max="12556" width="12.7109375" customWidth="1"/>
    <col min="12557" max="12557" width="52.7109375" customWidth="1"/>
    <col min="12558" max="12561" width="0" hidden="1" customWidth="1"/>
    <col min="12562" max="12562" width="12.28515625" customWidth="1"/>
    <col min="12563" max="12563" width="6.42578125" customWidth="1"/>
    <col min="12564" max="12564" width="12.28515625" customWidth="1"/>
    <col min="12565" max="12565" width="0" hidden="1" customWidth="1"/>
    <col min="12566" max="12566" width="3.7109375" customWidth="1"/>
    <col min="12567" max="12567" width="11.140625" bestFit="1" customWidth="1"/>
    <col min="12570" max="12570" width="11.140625" customWidth="1"/>
    <col min="12801" max="12808" width="0" hidden="1" customWidth="1"/>
    <col min="12809" max="12809" width="3.7109375" customWidth="1"/>
    <col min="12810" max="12810" width="3.85546875" customWidth="1"/>
    <col min="12811" max="12811" width="3.7109375" customWidth="1"/>
    <col min="12812" max="12812" width="12.7109375" customWidth="1"/>
    <col min="12813" max="12813" width="52.7109375" customWidth="1"/>
    <col min="12814" max="12817" width="0" hidden="1" customWidth="1"/>
    <col min="12818" max="12818" width="12.28515625" customWidth="1"/>
    <col min="12819" max="12819" width="6.42578125" customWidth="1"/>
    <col min="12820" max="12820" width="12.28515625" customWidth="1"/>
    <col min="12821" max="12821" width="0" hidden="1" customWidth="1"/>
    <col min="12822" max="12822" width="3.7109375" customWidth="1"/>
    <col min="12823" max="12823" width="11.140625" bestFit="1" customWidth="1"/>
    <col min="12826" max="12826" width="11.140625" customWidth="1"/>
    <col min="13057" max="13064" width="0" hidden="1" customWidth="1"/>
    <col min="13065" max="13065" width="3.7109375" customWidth="1"/>
    <col min="13066" max="13066" width="3.85546875" customWidth="1"/>
    <col min="13067" max="13067" width="3.7109375" customWidth="1"/>
    <col min="13068" max="13068" width="12.7109375" customWidth="1"/>
    <col min="13069" max="13069" width="52.7109375" customWidth="1"/>
    <col min="13070" max="13073" width="0" hidden="1" customWidth="1"/>
    <col min="13074" max="13074" width="12.28515625" customWidth="1"/>
    <col min="13075" max="13075" width="6.42578125" customWidth="1"/>
    <col min="13076" max="13076" width="12.28515625" customWidth="1"/>
    <col min="13077" max="13077" width="0" hidden="1" customWidth="1"/>
    <col min="13078" max="13078" width="3.7109375" customWidth="1"/>
    <col min="13079" max="13079" width="11.140625" bestFit="1" customWidth="1"/>
    <col min="13082" max="13082" width="11.140625" customWidth="1"/>
    <col min="13313" max="13320" width="0" hidden="1" customWidth="1"/>
    <col min="13321" max="13321" width="3.7109375" customWidth="1"/>
    <col min="13322" max="13322" width="3.85546875" customWidth="1"/>
    <col min="13323" max="13323" width="3.7109375" customWidth="1"/>
    <col min="13324" max="13324" width="12.7109375" customWidth="1"/>
    <col min="13325" max="13325" width="52.7109375" customWidth="1"/>
    <col min="13326" max="13329" width="0" hidden="1" customWidth="1"/>
    <col min="13330" max="13330" width="12.28515625" customWidth="1"/>
    <col min="13331" max="13331" width="6.42578125" customWidth="1"/>
    <col min="13332" max="13332" width="12.28515625" customWidth="1"/>
    <col min="13333" max="13333" width="0" hidden="1" customWidth="1"/>
    <col min="13334" max="13334" width="3.7109375" customWidth="1"/>
    <col min="13335" max="13335" width="11.140625" bestFit="1" customWidth="1"/>
    <col min="13338" max="13338" width="11.140625" customWidth="1"/>
    <col min="13569" max="13576" width="0" hidden="1" customWidth="1"/>
    <col min="13577" max="13577" width="3.7109375" customWidth="1"/>
    <col min="13578" max="13578" width="3.85546875" customWidth="1"/>
    <col min="13579" max="13579" width="3.7109375" customWidth="1"/>
    <col min="13580" max="13580" width="12.7109375" customWidth="1"/>
    <col min="13581" max="13581" width="52.7109375" customWidth="1"/>
    <col min="13582" max="13585" width="0" hidden="1" customWidth="1"/>
    <col min="13586" max="13586" width="12.28515625" customWidth="1"/>
    <col min="13587" max="13587" width="6.42578125" customWidth="1"/>
    <col min="13588" max="13588" width="12.28515625" customWidth="1"/>
    <col min="13589" max="13589" width="0" hidden="1" customWidth="1"/>
    <col min="13590" max="13590" width="3.7109375" customWidth="1"/>
    <col min="13591" max="13591" width="11.140625" bestFit="1" customWidth="1"/>
    <col min="13594" max="13594" width="11.140625" customWidth="1"/>
    <col min="13825" max="13832" width="0" hidden="1" customWidth="1"/>
    <col min="13833" max="13833" width="3.7109375" customWidth="1"/>
    <col min="13834" max="13834" width="3.85546875" customWidth="1"/>
    <col min="13835" max="13835" width="3.7109375" customWidth="1"/>
    <col min="13836" max="13836" width="12.7109375" customWidth="1"/>
    <col min="13837" max="13837" width="52.7109375" customWidth="1"/>
    <col min="13838" max="13841" width="0" hidden="1" customWidth="1"/>
    <col min="13842" max="13842" width="12.28515625" customWidth="1"/>
    <col min="13843" max="13843" width="6.42578125" customWidth="1"/>
    <col min="13844" max="13844" width="12.28515625" customWidth="1"/>
    <col min="13845" max="13845" width="0" hidden="1" customWidth="1"/>
    <col min="13846" max="13846" width="3.7109375" customWidth="1"/>
    <col min="13847" max="13847" width="11.140625" bestFit="1" customWidth="1"/>
    <col min="13850" max="13850" width="11.140625" customWidth="1"/>
    <col min="14081" max="14088" width="0" hidden="1" customWidth="1"/>
    <col min="14089" max="14089" width="3.7109375" customWidth="1"/>
    <col min="14090" max="14090" width="3.85546875" customWidth="1"/>
    <col min="14091" max="14091" width="3.7109375" customWidth="1"/>
    <col min="14092" max="14092" width="12.7109375" customWidth="1"/>
    <col min="14093" max="14093" width="52.7109375" customWidth="1"/>
    <col min="14094" max="14097" width="0" hidden="1" customWidth="1"/>
    <col min="14098" max="14098" width="12.28515625" customWidth="1"/>
    <col min="14099" max="14099" width="6.42578125" customWidth="1"/>
    <col min="14100" max="14100" width="12.28515625" customWidth="1"/>
    <col min="14101" max="14101" width="0" hidden="1" customWidth="1"/>
    <col min="14102" max="14102" width="3.7109375" customWidth="1"/>
    <col min="14103" max="14103" width="11.140625" bestFit="1" customWidth="1"/>
    <col min="14106" max="14106" width="11.140625" customWidth="1"/>
    <col min="14337" max="14344" width="0" hidden="1" customWidth="1"/>
    <col min="14345" max="14345" width="3.7109375" customWidth="1"/>
    <col min="14346" max="14346" width="3.85546875" customWidth="1"/>
    <col min="14347" max="14347" width="3.7109375" customWidth="1"/>
    <col min="14348" max="14348" width="12.7109375" customWidth="1"/>
    <col min="14349" max="14349" width="52.7109375" customWidth="1"/>
    <col min="14350" max="14353" width="0" hidden="1" customWidth="1"/>
    <col min="14354" max="14354" width="12.28515625" customWidth="1"/>
    <col min="14355" max="14355" width="6.42578125" customWidth="1"/>
    <col min="14356" max="14356" width="12.28515625" customWidth="1"/>
    <col min="14357" max="14357" width="0" hidden="1" customWidth="1"/>
    <col min="14358" max="14358" width="3.7109375" customWidth="1"/>
    <col min="14359" max="14359" width="11.140625" bestFit="1" customWidth="1"/>
    <col min="14362" max="14362" width="11.140625" customWidth="1"/>
    <col min="14593" max="14600" width="0" hidden="1" customWidth="1"/>
    <col min="14601" max="14601" width="3.7109375" customWidth="1"/>
    <col min="14602" max="14602" width="3.85546875" customWidth="1"/>
    <col min="14603" max="14603" width="3.7109375" customWidth="1"/>
    <col min="14604" max="14604" width="12.7109375" customWidth="1"/>
    <col min="14605" max="14605" width="52.7109375" customWidth="1"/>
    <col min="14606" max="14609" width="0" hidden="1" customWidth="1"/>
    <col min="14610" max="14610" width="12.28515625" customWidth="1"/>
    <col min="14611" max="14611" width="6.42578125" customWidth="1"/>
    <col min="14612" max="14612" width="12.28515625" customWidth="1"/>
    <col min="14613" max="14613" width="0" hidden="1" customWidth="1"/>
    <col min="14614" max="14614" width="3.7109375" customWidth="1"/>
    <col min="14615" max="14615" width="11.140625" bestFit="1" customWidth="1"/>
    <col min="14618" max="14618" width="11.140625" customWidth="1"/>
    <col min="14849" max="14856" width="0" hidden="1" customWidth="1"/>
    <col min="14857" max="14857" width="3.7109375" customWidth="1"/>
    <col min="14858" max="14858" width="3.85546875" customWidth="1"/>
    <col min="14859" max="14859" width="3.7109375" customWidth="1"/>
    <col min="14860" max="14860" width="12.7109375" customWidth="1"/>
    <col min="14861" max="14861" width="52.7109375" customWidth="1"/>
    <col min="14862" max="14865" width="0" hidden="1" customWidth="1"/>
    <col min="14866" max="14866" width="12.28515625" customWidth="1"/>
    <col min="14867" max="14867" width="6.42578125" customWidth="1"/>
    <col min="14868" max="14868" width="12.28515625" customWidth="1"/>
    <col min="14869" max="14869" width="0" hidden="1" customWidth="1"/>
    <col min="14870" max="14870" width="3.7109375" customWidth="1"/>
    <col min="14871" max="14871" width="11.140625" bestFit="1" customWidth="1"/>
    <col min="14874" max="14874" width="11.140625" customWidth="1"/>
    <col min="15105" max="15112" width="0" hidden="1" customWidth="1"/>
    <col min="15113" max="15113" width="3.7109375" customWidth="1"/>
    <col min="15114" max="15114" width="3.85546875" customWidth="1"/>
    <col min="15115" max="15115" width="3.7109375" customWidth="1"/>
    <col min="15116" max="15116" width="12.7109375" customWidth="1"/>
    <col min="15117" max="15117" width="52.7109375" customWidth="1"/>
    <col min="15118" max="15121" width="0" hidden="1" customWidth="1"/>
    <col min="15122" max="15122" width="12.28515625" customWidth="1"/>
    <col min="15123" max="15123" width="6.42578125" customWidth="1"/>
    <col min="15124" max="15124" width="12.28515625" customWidth="1"/>
    <col min="15125" max="15125" width="0" hidden="1" customWidth="1"/>
    <col min="15126" max="15126" width="3.7109375" customWidth="1"/>
    <col min="15127" max="15127" width="11.140625" bestFit="1" customWidth="1"/>
    <col min="15130" max="15130" width="11.140625" customWidth="1"/>
    <col min="15361" max="15368" width="0" hidden="1" customWidth="1"/>
    <col min="15369" max="15369" width="3.7109375" customWidth="1"/>
    <col min="15370" max="15370" width="3.85546875" customWidth="1"/>
    <col min="15371" max="15371" width="3.7109375" customWidth="1"/>
    <col min="15372" max="15372" width="12.7109375" customWidth="1"/>
    <col min="15373" max="15373" width="52.7109375" customWidth="1"/>
    <col min="15374" max="15377" width="0" hidden="1" customWidth="1"/>
    <col min="15378" max="15378" width="12.28515625" customWidth="1"/>
    <col min="15379" max="15379" width="6.42578125" customWidth="1"/>
    <col min="15380" max="15380" width="12.28515625" customWidth="1"/>
    <col min="15381" max="15381" width="0" hidden="1" customWidth="1"/>
    <col min="15382" max="15382" width="3.7109375" customWidth="1"/>
    <col min="15383" max="15383" width="11.140625" bestFit="1" customWidth="1"/>
    <col min="15386" max="15386" width="11.140625" customWidth="1"/>
    <col min="15617" max="15624" width="0" hidden="1" customWidth="1"/>
    <col min="15625" max="15625" width="3.7109375" customWidth="1"/>
    <col min="15626" max="15626" width="3.85546875" customWidth="1"/>
    <col min="15627" max="15627" width="3.7109375" customWidth="1"/>
    <col min="15628" max="15628" width="12.7109375" customWidth="1"/>
    <col min="15629" max="15629" width="52.7109375" customWidth="1"/>
    <col min="15630" max="15633" width="0" hidden="1" customWidth="1"/>
    <col min="15634" max="15634" width="12.28515625" customWidth="1"/>
    <col min="15635" max="15635" width="6.42578125" customWidth="1"/>
    <col min="15636" max="15636" width="12.28515625" customWidth="1"/>
    <col min="15637" max="15637" width="0" hidden="1" customWidth="1"/>
    <col min="15638" max="15638" width="3.7109375" customWidth="1"/>
    <col min="15639" max="15639" width="11.140625" bestFit="1" customWidth="1"/>
    <col min="15642" max="15642" width="11.140625" customWidth="1"/>
    <col min="15873" max="15880" width="0" hidden="1" customWidth="1"/>
    <col min="15881" max="15881" width="3.7109375" customWidth="1"/>
    <col min="15882" max="15882" width="3.85546875" customWidth="1"/>
    <col min="15883" max="15883" width="3.7109375" customWidth="1"/>
    <col min="15884" max="15884" width="12.7109375" customWidth="1"/>
    <col min="15885" max="15885" width="52.7109375" customWidth="1"/>
    <col min="15886" max="15889" width="0" hidden="1" customWidth="1"/>
    <col min="15890" max="15890" width="12.28515625" customWidth="1"/>
    <col min="15891" max="15891" width="6.42578125" customWidth="1"/>
    <col min="15892" max="15892" width="12.28515625" customWidth="1"/>
    <col min="15893" max="15893" width="0" hidden="1" customWidth="1"/>
    <col min="15894" max="15894" width="3.7109375" customWidth="1"/>
    <col min="15895" max="15895" width="11.140625" bestFit="1" customWidth="1"/>
    <col min="15898" max="15898" width="11.140625" customWidth="1"/>
    <col min="16129" max="16136" width="0" hidden="1" customWidth="1"/>
    <col min="16137" max="16137" width="3.7109375" customWidth="1"/>
    <col min="16138" max="16138" width="3.85546875" customWidth="1"/>
    <col min="16139" max="16139" width="3.7109375" customWidth="1"/>
    <col min="16140" max="16140" width="12.7109375" customWidth="1"/>
    <col min="16141" max="16141" width="52.7109375" customWidth="1"/>
    <col min="16142" max="16145" width="0" hidden="1" customWidth="1"/>
    <col min="16146" max="16146" width="12.28515625" customWidth="1"/>
    <col min="16147" max="16147" width="6.42578125" customWidth="1"/>
    <col min="16148" max="16148" width="12.28515625" customWidth="1"/>
    <col min="16149" max="16149" width="0" hidden="1" customWidth="1"/>
    <col min="16150" max="16150" width="3.7109375" customWidth="1"/>
    <col min="16151" max="16151" width="11.140625" bestFit="1" customWidth="1"/>
    <col min="16154" max="16154" width="11.140625" customWidth="1"/>
  </cols>
  <sheetData>
    <row r="1" spans="12:23" hidden="1"/>
    <row r="2" spans="12:23" hidden="1"/>
    <row r="3" spans="12:23" hidden="1"/>
    <row r="4" spans="12:23" ht="3" customHeight="1"/>
    <row r="5" spans="12:23" ht="22.5" customHeight="1">
      <c r="L5" s="1" t="s">
        <v>632</v>
      </c>
      <c r="M5" s="1"/>
      <c r="N5" s="1"/>
      <c r="O5" s="1"/>
      <c r="P5" s="1"/>
      <c r="Q5" s="1"/>
      <c r="R5" s="1"/>
      <c r="S5" s="1"/>
      <c r="T5" s="1"/>
    </row>
    <row r="6" spans="12:23" ht="3" customHeight="1"/>
    <row r="7" spans="12:23">
      <c r="M7" t="s">
        <v>745</v>
      </c>
      <c r="O7" s="1" t="s">
        <v>85</v>
      </c>
      <c r="P7" s="1"/>
    </row>
    <row r="9" spans="12:23">
      <c r="M9" t="s">
        <v>502</v>
      </c>
      <c r="O9" s="1" t="str">
        <f>IF(NameOrPr_ch="",IF(NameOrPr="","",NameOrPr),NameOrPr_ch)</f>
        <v>Комитет по тарифам и ценовой политике ЛО</v>
      </c>
      <c r="P9" s="1"/>
      <c r="Q9" s="1"/>
      <c r="R9" s="1"/>
      <c r="S9" s="1"/>
      <c r="T9" s="1"/>
    </row>
    <row r="10" spans="12:23">
      <c r="M10" t="s">
        <v>597</v>
      </c>
      <c r="O10" s="1" t="str">
        <f>IF(datePr_ch="",IF(datePr="","",datePr),datePr_ch)</f>
        <v>16.11.2022</v>
      </c>
      <c r="P10" s="1"/>
      <c r="Q10" s="1"/>
      <c r="R10" s="1"/>
      <c r="S10" s="1"/>
      <c r="T10" s="1"/>
    </row>
    <row r="11" spans="12:23">
      <c r="M11" t="s">
        <v>596</v>
      </c>
      <c r="O11" s="1" t="str">
        <f>IF(numberPr_ch="",IF(numberPr="","",numberPr),numberPr_ch)</f>
        <v>№132-п от 16.11.2022 г.; №529-п от 28.11.2022 г.</v>
      </c>
      <c r="P11" s="1"/>
      <c r="Q11" s="1"/>
      <c r="R11" s="1"/>
      <c r="S11" s="1"/>
      <c r="T11" s="1"/>
    </row>
    <row r="12" spans="12:23">
      <c r="M12" t="s">
        <v>501</v>
      </c>
      <c r="O12" s="1" t="str">
        <f>IF(IstPub_ch="",IF(IstPub="","",IstPub),IstPub_ch)</f>
        <v>https://tarif.lenobl.ru</v>
      </c>
      <c r="P12" s="1"/>
      <c r="Q12" s="1"/>
      <c r="R12" s="1"/>
      <c r="S12" s="1"/>
      <c r="T12" s="1"/>
    </row>
    <row r="13" spans="12:23" hidden="1">
      <c r="L13" s="1"/>
      <c r="M13" s="1"/>
      <c r="U13" t="s">
        <v>373</v>
      </c>
    </row>
    <row r="14" spans="12:23">
      <c r="O14" s="1"/>
      <c r="P14" s="1"/>
      <c r="Q14" s="1"/>
      <c r="R14" s="1"/>
      <c r="S14" s="1"/>
      <c r="T14" s="1"/>
      <c r="U14" s="1"/>
    </row>
    <row r="15" spans="12:23">
      <c r="L15" s="1" t="s">
        <v>454</v>
      </c>
      <c r="M15" s="1"/>
      <c r="N15" s="1"/>
      <c r="O15" s="1"/>
      <c r="P15" s="1"/>
      <c r="Q15" s="1"/>
      <c r="R15" s="1"/>
      <c r="S15" s="1"/>
      <c r="T15" s="1"/>
      <c r="U15" s="1"/>
      <c r="V15" s="1"/>
      <c r="W15" s="1" t="s">
        <v>455</v>
      </c>
    </row>
    <row r="16" spans="12:23" ht="14.25" customHeight="1">
      <c r="L16" s="1" t="s">
        <v>92</v>
      </c>
      <c r="M16" s="1" t="s">
        <v>640</v>
      </c>
      <c r="O16" s="1" t="s">
        <v>642</v>
      </c>
      <c r="P16" s="1"/>
      <c r="Q16" s="1"/>
      <c r="R16" s="1"/>
      <c r="S16" s="1"/>
      <c r="T16" s="1"/>
      <c r="U16" s="1" t="s">
        <v>341</v>
      </c>
      <c r="V16" s="1" t="s">
        <v>275</v>
      </c>
      <c r="W16" s="1"/>
    </row>
    <row r="17" spans="1:26" ht="14.25" customHeight="1">
      <c r="L17" s="1"/>
      <c r="M17" s="1"/>
      <c r="O17" s="1" t="s">
        <v>606</v>
      </c>
      <c r="P17" s="1" t="s">
        <v>271</v>
      </c>
      <c r="Q17" s="1"/>
      <c r="R17" s="1" t="s">
        <v>655</v>
      </c>
      <c r="S17" s="1"/>
      <c r="T17" s="1"/>
      <c r="U17" s="1"/>
      <c r="V17" s="1"/>
      <c r="W17" s="1"/>
    </row>
    <row r="18" spans="1:26" ht="33.75" customHeight="1">
      <c r="L18" s="1"/>
      <c r="M18" s="1"/>
      <c r="O18" s="1"/>
      <c r="P18" t="s">
        <v>607</v>
      </c>
      <c r="Q18" t="s">
        <v>6</v>
      </c>
      <c r="R18" t="s">
        <v>274</v>
      </c>
      <c r="S18" s="1" t="s">
        <v>273</v>
      </c>
      <c r="T18" s="1"/>
      <c r="U18" s="1"/>
      <c r="V18" s="1"/>
      <c r="W18" s="1"/>
    </row>
    <row r="19" spans="1:26">
      <c r="K19">
        <v>1</v>
      </c>
      <c r="L19" t="s">
        <v>93</v>
      </c>
      <c r="M19" t="s">
        <v>49</v>
      </c>
      <c r="N19" t="str">
        <f ca="1">OFFSET(N19,0,-1)</f>
        <v>2</v>
      </c>
      <c r="O19">
        <f ca="1">OFFSET(O19,0,-1)+1</f>
        <v>3</v>
      </c>
      <c r="P19">
        <f ca="1">OFFSET(P19,0,-1)+1</f>
        <v>4</v>
      </c>
      <c r="Q19">
        <f ca="1">OFFSET(Q19,0,-1)+1</f>
        <v>5</v>
      </c>
      <c r="R19">
        <f ca="1">OFFSET(R19,0,-1)+1</f>
        <v>6</v>
      </c>
      <c r="S19" s="1">
        <f ca="1">OFFSET(S19,0,-1)+1</f>
        <v>7</v>
      </c>
      <c r="T19" s="1"/>
      <c r="U19">
        <f ca="1">OFFSET(U19,0,-2)+1</f>
        <v>8</v>
      </c>
      <c r="V19">
        <f ca="1">OFFSET(V19,0,-1)</f>
        <v>8</v>
      </c>
      <c r="W19">
        <f ca="1">OFFSET(W19,0,-1)+1</f>
        <v>9</v>
      </c>
    </row>
    <row r="20" spans="1:26">
      <c r="A20" s="1">
        <v>1</v>
      </c>
      <c r="L20">
        <f>mergeValue(A20)</f>
        <v>1</v>
      </c>
      <c r="M20" t="s">
        <v>20</v>
      </c>
      <c r="O20" s="1"/>
      <c r="P20" s="1"/>
      <c r="Q20" s="1"/>
      <c r="R20" s="1"/>
      <c r="S20" s="1"/>
      <c r="T20" s="1"/>
      <c r="U20" s="1"/>
      <c r="V20" s="1"/>
      <c r="W20" t="s">
        <v>476</v>
      </c>
      <c r="Z20" t="str">
        <f t="shared" ref="Z20:Z33" si="0">IF(M20="","",M20 )</f>
        <v>Наименование тарифа</v>
      </c>
    </row>
    <row r="21" spans="1:26">
      <c r="A21" s="1"/>
      <c r="B21" s="1">
        <v>1</v>
      </c>
      <c r="L21" t="str">
        <f>mergeValue(A21) &amp;"."&amp; mergeValue(B21)</f>
        <v>1.1</v>
      </c>
      <c r="M21" t="s">
        <v>16</v>
      </c>
      <c r="O21" s="1"/>
      <c r="P21" s="1"/>
      <c r="Q21" s="1"/>
      <c r="R21" s="1"/>
      <c r="S21" s="1"/>
      <c r="T21" s="1"/>
      <c r="U21" s="1"/>
      <c r="V21" s="1"/>
      <c r="W21" t="s">
        <v>477</v>
      </c>
      <c r="Z21" t="str">
        <f t="shared" si="0"/>
        <v>Территория действия тарифа</v>
      </c>
    </row>
    <row r="22" spans="1:26">
      <c r="A22" s="1"/>
      <c r="B22" s="1"/>
      <c r="C22" s="1">
        <v>1</v>
      </c>
      <c r="L22" t="str">
        <f>mergeValue(A22) &amp;"."&amp; mergeValue(B22)&amp;"."&amp; mergeValue(C22)</f>
        <v>1.1.1</v>
      </c>
      <c r="M22" t="s">
        <v>7</v>
      </c>
      <c r="O22" s="1"/>
      <c r="P22" s="1"/>
      <c r="Q22" s="1"/>
      <c r="R22" s="1"/>
      <c r="S22" s="1"/>
      <c r="T22" s="1"/>
      <c r="U22" s="1"/>
      <c r="V22" s="1"/>
      <c r="W22" t="s">
        <v>634</v>
      </c>
      <c r="Z22" t="str">
        <f t="shared" si="0"/>
        <v xml:space="preserve">Наименование системы теплоснабжения </v>
      </c>
    </row>
    <row r="23" spans="1:26">
      <c r="A23" s="1"/>
      <c r="B23" s="1"/>
      <c r="C23" s="1"/>
      <c r="D23" s="1">
        <v>1</v>
      </c>
      <c r="L23" t="str">
        <f>mergeValue(A23) &amp;"."&amp; mergeValue(B23)&amp;"."&amp; mergeValue(C23)&amp;"."&amp; mergeValue(D23)</f>
        <v>1.1.1.1</v>
      </c>
      <c r="M23" t="s">
        <v>22</v>
      </c>
      <c r="O23" s="1"/>
      <c r="P23" s="1"/>
      <c r="Q23" s="1"/>
      <c r="R23" s="1"/>
      <c r="S23" s="1"/>
      <c r="T23" s="1"/>
      <c r="U23" s="1"/>
      <c r="V23" s="1"/>
      <c r="W23" t="s">
        <v>635</v>
      </c>
      <c r="Z23" t="str">
        <f t="shared" si="0"/>
        <v xml:space="preserve">Источник тепловой энергии  </v>
      </c>
    </row>
    <row r="24" spans="1:26">
      <c r="A24" s="1"/>
      <c r="B24" s="1"/>
      <c r="C24" s="1"/>
      <c r="D24" s="1"/>
      <c r="E24" s="1">
        <v>1</v>
      </c>
      <c r="H24">
        <v>1</v>
      </c>
      <c r="I24" s="1">
        <v>1</v>
      </c>
      <c r="L24" t="str">
        <f>mergeValue(A24) &amp;"."&amp; mergeValue(B24)&amp;"."&amp; mergeValue(C24)&amp;"."&amp; mergeValue(D24)&amp;"."&amp; mergeValue(E24)</f>
        <v>1.1.1.1.1</v>
      </c>
      <c r="M24" t="s">
        <v>9</v>
      </c>
      <c r="O24" s="1"/>
      <c r="P24" s="1"/>
      <c r="Q24" s="1"/>
      <c r="R24" s="1"/>
      <c r="S24" s="1"/>
      <c r="T24" s="1"/>
      <c r="U24" s="1"/>
      <c r="V24" s="1"/>
      <c r="W24" t="s">
        <v>639</v>
      </c>
      <c r="Z24" t="str">
        <f t="shared" si="0"/>
        <v>Схема подключения теплопотребляющей установки к коллектору источника тепловой энергии</v>
      </c>
    </row>
    <row r="25" spans="1:26">
      <c r="A25" s="1"/>
      <c r="B25" s="1"/>
      <c r="C25" s="1"/>
      <c r="D25" s="1"/>
      <c r="E25" s="1"/>
      <c r="F25" s="1">
        <v>1</v>
      </c>
      <c r="I25" s="1"/>
      <c r="J25" s="1">
        <v>1</v>
      </c>
      <c r="L25" t="str">
        <f>mergeValue(A25) &amp;"."&amp; mergeValue(B25)&amp;"."&amp; mergeValue(C25)&amp;"."&amp; mergeValue(D25)&amp;"."&amp; mergeValue(E25)&amp;"."&amp; mergeValue(F25)</f>
        <v>1.1.1.1.1.1</v>
      </c>
      <c r="M25" t="s">
        <v>10</v>
      </c>
      <c r="O25" s="1"/>
      <c r="P25" s="1"/>
      <c r="Q25" s="1"/>
      <c r="R25" s="1"/>
      <c r="S25" s="1"/>
      <c r="T25" s="1"/>
      <c r="U25" s="1"/>
      <c r="V25" s="1"/>
      <c r="W25" t="s">
        <v>637</v>
      </c>
      <c r="Z25" t="str">
        <f t="shared" si="0"/>
        <v>Группа потребителей</v>
      </c>
    </row>
    <row r="26" spans="1:26" ht="189" customHeight="1">
      <c r="A26" s="1"/>
      <c r="B26" s="1"/>
      <c r="C26" s="1"/>
      <c r="D26" s="1"/>
      <c r="E26" s="1"/>
      <c r="F26" s="1"/>
      <c r="G26">
        <v>1</v>
      </c>
      <c r="I26" s="1"/>
      <c r="J26" s="1"/>
      <c r="K26">
        <v>1</v>
      </c>
      <c r="L26" t="str">
        <f>mergeValue(A26) &amp;"."&amp; mergeValue(B26)&amp;"."&amp; mergeValue(C26)&amp;"."&amp; mergeValue(D26)&amp;"."&amp; mergeValue(E26)&amp;"."&amp; mergeValue(F26)&amp;"."&amp; mergeValue(G26)</f>
        <v>1.1.1.1.1.1.1</v>
      </c>
      <c r="R26" s="1"/>
      <c r="S26" s="1" t="s">
        <v>84</v>
      </c>
      <c r="T26" s="1"/>
      <c r="U26" s="1" t="s">
        <v>85</v>
      </c>
      <c r="W26" s="1" t="s">
        <v>656</v>
      </c>
      <c r="X26" t="str">
        <f>strCheckDate(O27:V27)</f>
        <v/>
      </c>
      <c r="Z26" t="str">
        <f t="shared" si="0"/>
        <v/>
      </c>
    </row>
    <row r="27" spans="1:26" hidden="1">
      <c r="A27" s="1"/>
      <c r="B27" s="1"/>
      <c r="C27" s="1"/>
      <c r="D27" s="1"/>
      <c r="E27" s="1"/>
      <c r="F27" s="1"/>
      <c r="I27" s="1"/>
      <c r="J27" s="1"/>
      <c r="Q27" t="str">
        <f>R26 &amp; "-" &amp; T26</f>
        <v>-</v>
      </c>
      <c r="R27" s="1"/>
      <c r="S27" s="1"/>
      <c r="T27" s="1"/>
      <c r="U27" s="1"/>
      <c r="W27" s="1"/>
      <c r="Z27" t="str">
        <f t="shared" si="0"/>
        <v/>
      </c>
    </row>
    <row r="28" spans="1:26" ht="15" customHeight="1">
      <c r="A28" s="1"/>
      <c r="B28" s="1"/>
      <c r="C28" s="1"/>
      <c r="D28" s="1"/>
      <c r="E28" s="1"/>
      <c r="F28" s="1"/>
      <c r="I28" s="1"/>
      <c r="J28" s="1"/>
      <c r="M28" t="s">
        <v>25</v>
      </c>
      <c r="W28" s="1"/>
      <c r="Z28" t="str">
        <f t="shared" si="0"/>
        <v>Добавить вид теплоносителя (параметры теплоносителя)</v>
      </c>
    </row>
    <row r="29" spans="1:26" ht="15" customHeight="1">
      <c r="A29" s="1"/>
      <c r="B29" s="1"/>
      <c r="C29" s="1"/>
      <c r="D29" s="1"/>
      <c r="E29" s="1"/>
      <c r="I29" s="1"/>
      <c r="M29" t="s">
        <v>11</v>
      </c>
      <c r="Z29" t="str">
        <f t="shared" si="0"/>
        <v>Добавить группу потребителей</v>
      </c>
    </row>
    <row r="30" spans="1:26" ht="15" customHeight="1">
      <c r="A30" s="1"/>
      <c r="B30" s="1"/>
      <c r="C30" s="1"/>
      <c r="D30" s="1"/>
      <c r="M30" t="s">
        <v>12</v>
      </c>
      <c r="Z30" t="str">
        <f t="shared" si="0"/>
        <v>Добавить схему подключения</v>
      </c>
    </row>
    <row r="31" spans="1:26" ht="15" customHeight="1">
      <c r="A31" s="1"/>
      <c r="B31" s="1"/>
      <c r="C31" s="1"/>
      <c r="M31" t="s">
        <v>17</v>
      </c>
      <c r="Z31" t="str">
        <f t="shared" si="0"/>
        <v>Добавить источник тепловой энергии</v>
      </c>
    </row>
    <row r="32" spans="1:26" ht="15" customHeight="1">
      <c r="A32" s="1"/>
      <c r="B32" s="1"/>
      <c r="M32" t="s">
        <v>18</v>
      </c>
      <c r="Z32" t="str">
        <f t="shared" si="0"/>
        <v>Добавить наименование системы теплоснабжения</v>
      </c>
    </row>
    <row r="33" spans="1:26" ht="15" customHeight="1">
      <c r="A33" s="1"/>
      <c r="M33" t="s">
        <v>19</v>
      </c>
      <c r="Z33" t="str">
        <f t="shared" si="0"/>
        <v>Добавить территорию действия тарифа</v>
      </c>
    </row>
    <row r="34" spans="1:26" ht="15" customHeight="1">
      <c r="M34" t="s">
        <v>309</v>
      </c>
    </row>
    <row r="36" spans="1:26" ht="105.75" customHeight="1">
      <c r="L36">
        <v>1</v>
      </c>
      <c r="M36" s="1" t="s">
        <v>633</v>
      </c>
      <c r="N36" s="1"/>
      <c r="O36" s="1"/>
      <c r="P36" s="1"/>
      <c r="Q36" s="1"/>
      <c r="R36" s="1"/>
      <c r="S36" s="1"/>
      <c r="T36" s="1"/>
      <c r="U36" s="1"/>
      <c r="V36" s="1"/>
      <c r="W36" s="1"/>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sheetPr codeName="List05_3_i">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50</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30.11.2022</v>
      </c>
      <c r="I7" t="s">
        <v>493</v>
      </c>
    </row>
    <row r="8" spans="1:10">
      <c r="A8" s="1">
        <v>1</v>
      </c>
      <c r="F8" t="str">
        <f>"2." &amp;mergeValue(A8)</f>
        <v>2.1</v>
      </c>
      <c r="G8" t="s">
        <v>494</v>
      </c>
      <c r="I8" t="s">
        <v>591</v>
      </c>
    </row>
    <row r="9" spans="1:10">
      <c r="A9" s="1"/>
      <c r="F9" t="str">
        <f>"3." &amp;mergeValue(A9)</f>
        <v>3.1</v>
      </c>
      <c r="G9" t="s">
        <v>495</v>
      </c>
      <c r="I9" t="s">
        <v>589</v>
      </c>
    </row>
    <row r="10" spans="1:10">
      <c r="A10" s="1"/>
      <c r="F10" t="str">
        <f>"4."&amp;mergeValue(A10)</f>
        <v>4.1</v>
      </c>
      <c r="G10" t="s">
        <v>496</v>
      </c>
      <c r="H10" t="s">
        <v>458</v>
      </c>
    </row>
    <row r="11" spans="1:10">
      <c r="A11" s="1"/>
      <c r="B11" s="1">
        <v>1</v>
      </c>
      <c r="F11" t="str">
        <f>"4."&amp;mergeValue(A11) &amp;"."&amp;mergeValue(B11)</f>
        <v>4.1.1</v>
      </c>
      <c r="G11" t="s">
        <v>593</v>
      </c>
      <c r="H11" t="str">
        <f>IF(region_name="","",region_name)</f>
        <v>Ленинградская область</v>
      </c>
      <c r="I11" t="s">
        <v>499</v>
      </c>
    </row>
    <row r="12" spans="1:10">
      <c r="A12" s="1"/>
      <c r="B12" s="1"/>
      <c r="C12" s="1">
        <v>1</v>
      </c>
      <c r="F12" t="str">
        <f>"4."&amp;mergeValue(A12) &amp;"."&amp;mergeValue(B12)&amp;"."&amp;mergeValue(C12)</f>
        <v>4.1.1.1</v>
      </c>
      <c r="G12" t="s">
        <v>497</v>
      </c>
      <c r="I12" t="s">
        <v>500</v>
      </c>
    </row>
    <row r="13" spans="1:10" ht="39" customHeight="1">
      <c r="A13" s="1"/>
      <c r="B13" s="1"/>
      <c r="C13" s="1"/>
      <c r="D13">
        <v>1</v>
      </c>
      <c r="F13" t="str">
        <f>"4."&amp;mergeValue(A13) &amp;"."&amp;mergeValue(B13)&amp;"."&amp;mergeValue(C13)&amp;"."&amp;mergeValue(D13)</f>
        <v>4.1.1.1.1</v>
      </c>
      <c r="G13" t="s">
        <v>498</v>
      </c>
      <c r="I13" s="1" t="s">
        <v>592</v>
      </c>
    </row>
    <row r="14" spans="1:10">
      <c r="A14" s="1"/>
      <c r="B14" s="1"/>
      <c r="C14" s="1"/>
      <c r="G14" t="s">
        <v>4</v>
      </c>
      <c r="I14" s="1"/>
    </row>
    <row r="15" spans="1:10">
      <c r="A15" s="1"/>
      <c r="B15" s="1"/>
      <c r="G15" t="s">
        <v>403</v>
      </c>
    </row>
    <row r="16" spans="1:10">
      <c r="A16" s="1"/>
      <c r="G16" t="s">
        <v>506</v>
      </c>
    </row>
    <row r="17" spans="7:8">
      <c r="G17" t="s">
        <v>505</v>
      </c>
    </row>
    <row r="18" spans="7:8" ht="3" customHeight="1"/>
    <row r="19" spans="7:8" ht="15" customHeight="1">
      <c r="G19" s="1" t="s">
        <v>594</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sheetPr codeName="List06_3_i">
    <tabColor rgb="FFEAEBEE"/>
  </sheetPr>
  <dimension ref="A1:Z36"/>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6" max="26" width="11.140625" customWidth="1"/>
    <col min="257" max="264" width="0" hidden="1" customWidth="1"/>
    <col min="265" max="265" width="3.7109375" customWidth="1"/>
    <col min="266" max="266" width="3.85546875" customWidth="1"/>
    <col min="267" max="267" width="3.7109375" customWidth="1"/>
    <col min="268" max="268" width="12.7109375" customWidth="1"/>
    <col min="269" max="269" width="52.7109375" customWidth="1"/>
    <col min="270" max="273" width="0" hidden="1" customWidth="1"/>
    <col min="274" max="274" width="12.28515625" customWidth="1"/>
    <col min="275" max="275" width="6.42578125" customWidth="1"/>
    <col min="276" max="276" width="12.28515625" customWidth="1"/>
    <col min="277" max="277" width="0" hidden="1" customWidth="1"/>
    <col min="278" max="278" width="3.7109375" customWidth="1"/>
    <col min="279" max="279" width="11.140625" bestFit="1" customWidth="1"/>
    <col min="282" max="282" width="11.140625" customWidth="1"/>
    <col min="513" max="520" width="0" hidden="1" customWidth="1"/>
    <col min="521" max="521" width="3.7109375" customWidth="1"/>
    <col min="522" max="522" width="3.85546875" customWidth="1"/>
    <col min="523" max="523" width="3.7109375" customWidth="1"/>
    <col min="524" max="524" width="12.7109375" customWidth="1"/>
    <col min="525" max="525" width="52.7109375" customWidth="1"/>
    <col min="526" max="529" width="0" hidden="1" customWidth="1"/>
    <col min="530" max="530" width="12.28515625" customWidth="1"/>
    <col min="531" max="531" width="6.42578125" customWidth="1"/>
    <col min="532" max="532" width="12.28515625" customWidth="1"/>
    <col min="533" max="533" width="0" hidden="1" customWidth="1"/>
    <col min="534" max="534" width="3.7109375" customWidth="1"/>
    <col min="535" max="535" width="11.140625" bestFit="1" customWidth="1"/>
    <col min="538" max="538" width="11.140625" customWidth="1"/>
    <col min="769" max="776" width="0" hidden="1" customWidth="1"/>
    <col min="777" max="777" width="3.7109375" customWidth="1"/>
    <col min="778" max="778" width="3.85546875" customWidth="1"/>
    <col min="779" max="779" width="3.7109375" customWidth="1"/>
    <col min="780" max="780" width="12.7109375" customWidth="1"/>
    <col min="781" max="781" width="52.7109375" customWidth="1"/>
    <col min="782" max="785" width="0" hidden="1" customWidth="1"/>
    <col min="786" max="786" width="12.28515625" customWidth="1"/>
    <col min="787" max="787" width="6.42578125" customWidth="1"/>
    <col min="788" max="788" width="12.28515625" customWidth="1"/>
    <col min="789" max="789" width="0" hidden="1" customWidth="1"/>
    <col min="790" max="790" width="3.7109375" customWidth="1"/>
    <col min="791" max="791" width="11.140625" bestFit="1" customWidth="1"/>
    <col min="794" max="794" width="11.140625" customWidth="1"/>
    <col min="1025" max="1032" width="0" hidden="1" customWidth="1"/>
    <col min="1033" max="1033" width="3.7109375" customWidth="1"/>
    <col min="1034" max="1034" width="3.85546875" customWidth="1"/>
    <col min="1035" max="1035" width="3.7109375" customWidth="1"/>
    <col min="1036" max="1036" width="12.7109375" customWidth="1"/>
    <col min="1037" max="1037" width="52.7109375" customWidth="1"/>
    <col min="1038" max="1041" width="0" hidden="1" customWidth="1"/>
    <col min="1042" max="1042" width="12.28515625" customWidth="1"/>
    <col min="1043" max="1043" width="6.42578125" customWidth="1"/>
    <col min="1044" max="1044" width="12.28515625" customWidth="1"/>
    <col min="1045" max="1045" width="0" hidden="1" customWidth="1"/>
    <col min="1046" max="1046" width="3.7109375" customWidth="1"/>
    <col min="1047" max="1047" width="11.140625" bestFit="1" customWidth="1"/>
    <col min="1050" max="1050" width="11.140625" customWidth="1"/>
    <col min="1281" max="1288" width="0" hidden="1" customWidth="1"/>
    <col min="1289" max="1289" width="3.7109375" customWidth="1"/>
    <col min="1290" max="1290" width="3.85546875" customWidth="1"/>
    <col min="1291" max="1291" width="3.7109375" customWidth="1"/>
    <col min="1292" max="1292" width="12.7109375" customWidth="1"/>
    <col min="1293" max="1293" width="52.7109375" customWidth="1"/>
    <col min="1294" max="1297" width="0" hidden="1" customWidth="1"/>
    <col min="1298" max="1298" width="12.28515625" customWidth="1"/>
    <col min="1299" max="1299" width="6.42578125" customWidth="1"/>
    <col min="1300" max="1300" width="12.28515625" customWidth="1"/>
    <col min="1301" max="1301" width="0" hidden="1" customWidth="1"/>
    <col min="1302" max="1302" width="3.7109375" customWidth="1"/>
    <col min="1303" max="1303" width="11.140625" bestFit="1" customWidth="1"/>
    <col min="1306" max="1306" width="11.140625" customWidth="1"/>
    <col min="1537" max="1544" width="0" hidden="1" customWidth="1"/>
    <col min="1545" max="1545" width="3.7109375" customWidth="1"/>
    <col min="1546" max="1546" width="3.85546875" customWidth="1"/>
    <col min="1547" max="1547" width="3.7109375" customWidth="1"/>
    <col min="1548" max="1548" width="12.7109375" customWidth="1"/>
    <col min="1549" max="1549" width="52.7109375" customWidth="1"/>
    <col min="1550" max="1553" width="0" hidden="1" customWidth="1"/>
    <col min="1554" max="1554" width="12.28515625" customWidth="1"/>
    <col min="1555" max="1555" width="6.42578125" customWidth="1"/>
    <col min="1556" max="1556" width="12.28515625" customWidth="1"/>
    <col min="1557" max="1557" width="0" hidden="1" customWidth="1"/>
    <col min="1558" max="1558" width="3.7109375" customWidth="1"/>
    <col min="1559" max="1559" width="11.140625" bestFit="1" customWidth="1"/>
    <col min="1562" max="1562" width="11.140625" customWidth="1"/>
    <col min="1793" max="1800" width="0" hidden="1" customWidth="1"/>
    <col min="1801" max="1801" width="3.7109375" customWidth="1"/>
    <col min="1802" max="1802" width="3.85546875" customWidth="1"/>
    <col min="1803" max="1803" width="3.7109375" customWidth="1"/>
    <col min="1804" max="1804" width="12.7109375" customWidth="1"/>
    <col min="1805" max="1805" width="52.7109375" customWidth="1"/>
    <col min="1806" max="1809" width="0" hidden="1" customWidth="1"/>
    <col min="1810" max="1810" width="12.28515625" customWidth="1"/>
    <col min="1811" max="1811" width="6.42578125" customWidth="1"/>
    <col min="1812" max="1812" width="12.28515625" customWidth="1"/>
    <col min="1813" max="1813" width="0" hidden="1" customWidth="1"/>
    <col min="1814" max="1814" width="3.7109375" customWidth="1"/>
    <col min="1815" max="1815" width="11.140625" bestFit="1" customWidth="1"/>
    <col min="1818" max="1818" width="11.140625" customWidth="1"/>
    <col min="2049" max="2056" width="0" hidden="1" customWidth="1"/>
    <col min="2057" max="2057" width="3.7109375" customWidth="1"/>
    <col min="2058" max="2058" width="3.85546875" customWidth="1"/>
    <col min="2059" max="2059" width="3.7109375" customWidth="1"/>
    <col min="2060" max="2060" width="12.7109375" customWidth="1"/>
    <col min="2061" max="2061" width="52.7109375" customWidth="1"/>
    <col min="2062" max="2065" width="0" hidden="1" customWidth="1"/>
    <col min="2066" max="2066" width="12.28515625" customWidth="1"/>
    <col min="2067" max="2067" width="6.42578125" customWidth="1"/>
    <col min="2068" max="2068" width="12.28515625" customWidth="1"/>
    <col min="2069" max="2069" width="0" hidden="1" customWidth="1"/>
    <col min="2070" max="2070" width="3.7109375" customWidth="1"/>
    <col min="2071" max="2071" width="11.140625" bestFit="1" customWidth="1"/>
    <col min="2074" max="2074" width="11.140625" customWidth="1"/>
    <col min="2305" max="2312" width="0" hidden="1" customWidth="1"/>
    <col min="2313" max="2313" width="3.7109375" customWidth="1"/>
    <col min="2314" max="2314" width="3.85546875" customWidth="1"/>
    <col min="2315" max="2315" width="3.7109375" customWidth="1"/>
    <col min="2316" max="2316" width="12.7109375" customWidth="1"/>
    <col min="2317" max="2317" width="52.7109375" customWidth="1"/>
    <col min="2318" max="2321" width="0" hidden="1" customWidth="1"/>
    <col min="2322" max="2322" width="12.28515625" customWidth="1"/>
    <col min="2323" max="2323" width="6.42578125" customWidth="1"/>
    <col min="2324" max="2324" width="12.28515625" customWidth="1"/>
    <col min="2325" max="2325" width="0" hidden="1" customWidth="1"/>
    <col min="2326" max="2326" width="3.7109375" customWidth="1"/>
    <col min="2327" max="2327" width="11.140625" bestFit="1" customWidth="1"/>
    <col min="2330" max="2330" width="11.140625" customWidth="1"/>
    <col min="2561" max="2568" width="0" hidden="1" customWidth="1"/>
    <col min="2569" max="2569" width="3.7109375" customWidth="1"/>
    <col min="2570" max="2570" width="3.85546875" customWidth="1"/>
    <col min="2571" max="2571" width="3.7109375" customWidth="1"/>
    <col min="2572" max="2572" width="12.7109375" customWidth="1"/>
    <col min="2573" max="2573" width="52.7109375" customWidth="1"/>
    <col min="2574" max="2577" width="0" hidden="1" customWidth="1"/>
    <col min="2578" max="2578" width="12.28515625" customWidth="1"/>
    <col min="2579" max="2579" width="6.42578125" customWidth="1"/>
    <col min="2580" max="2580" width="12.28515625" customWidth="1"/>
    <col min="2581" max="2581" width="0" hidden="1" customWidth="1"/>
    <col min="2582" max="2582" width="3.7109375" customWidth="1"/>
    <col min="2583" max="2583" width="11.140625" bestFit="1" customWidth="1"/>
    <col min="2586" max="2586" width="11.140625" customWidth="1"/>
    <col min="2817" max="2824" width="0" hidden="1" customWidth="1"/>
    <col min="2825" max="2825" width="3.7109375" customWidth="1"/>
    <col min="2826" max="2826" width="3.85546875" customWidth="1"/>
    <col min="2827" max="2827" width="3.7109375" customWidth="1"/>
    <col min="2828" max="2828" width="12.7109375" customWidth="1"/>
    <col min="2829" max="2829" width="52.7109375" customWidth="1"/>
    <col min="2830" max="2833" width="0" hidden="1" customWidth="1"/>
    <col min="2834" max="2834" width="12.28515625" customWidth="1"/>
    <col min="2835" max="2835" width="6.42578125" customWidth="1"/>
    <col min="2836" max="2836" width="12.28515625" customWidth="1"/>
    <col min="2837" max="2837" width="0" hidden="1" customWidth="1"/>
    <col min="2838" max="2838" width="3.7109375" customWidth="1"/>
    <col min="2839" max="2839" width="11.140625" bestFit="1" customWidth="1"/>
    <col min="2842" max="2842" width="11.140625" customWidth="1"/>
    <col min="3073" max="3080" width="0" hidden="1" customWidth="1"/>
    <col min="3081" max="3081" width="3.7109375" customWidth="1"/>
    <col min="3082" max="3082" width="3.85546875" customWidth="1"/>
    <col min="3083" max="3083" width="3.7109375" customWidth="1"/>
    <col min="3084" max="3084" width="12.7109375" customWidth="1"/>
    <col min="3085" max="3085" width="52.7109375" customWidth="1"/>
    <col min="3086" max="3089" width="0" hidden="1" customWidth="1"/>
    <col min="3090" max="3090" width="12.28515625" customWidth="1"/>
    <col min="3091" max="3091" width="6.42578125" customWidth="1"/>
    <col min="3092" max="3092" width="12.28515625" customWidth="1"/>
    <col min="3093" max="3093" width="0" hidden="1" customWidth="1"/>
    <col min="3094" max="3094" width="3.7109375" customWidth="1"/>
    <col min="3095" max="3095" width="11.140625" bestFit="1" customWidth="1"/>
    <col min="3098" max="3098" width="11.140625" customWidth="1"/>
    <col min="3329" max="3336" width="0" hidden="1" customWidth="1"/>
    <col min="3337" max="3337" width="3.7109375" customWidth="1"/>
    <col min="3338" max="3338" width="3.85546875" customWidth="1"/>
    <col min="3339" max="3339" width="3.7109375" customWidth="1"/>
    <col min="3340" max="3340" width="12.7109375" customWidth="1"/>
    <col min="3341" max="3341" width="52.7109375" customWidth="1"/>
    <col min="3342" max="3345" width="0" hidden="1" customWidth="1"/>
    <col min="3346" max="3346" width="12.28515625" customWidth="1"/>
    <col min="3347" max="3347" width="6.42578125" customWidth="1"/>
    <col min="3348" max="3348" width="12.28515625" customWidth="1"/>
    <col min="3349" max="3349" width="0" hidden="1" customWidth="1"/>
    <col min="3350" max="3350" width="3.7109375" customWidth="1"/>
    <col min="3351" max="3351" width="11.140625" bestFit="1" customWidth="1"/>
    <col min="3354" max="3354" width="11.140625" customWidth="1"/>
    <col min="3585" max="3592" width="0" hidden="1" customWidth="1"/>
    <col min="3593" max="3593" width="3.7109375" customWidth="1"/>
    <col min="3594" max="3594" width="3.85546875" customWidth="1"/>
    <col min="3595" max="3595" width="3.7109375" customWidth="1"/>
    <col min="3596" max="3596" width="12.7109375" customWidth="1"/>
    <col min="3597" max="3597" width="52.7109375" customWidth="1"/>
    <col min="3598" max="3601" width="0" hidden="1" customWidth="1"/>
    <col min="3602" max="3602" width="12.28515625" customWidth="1"/>
    <col min="3603" max="3603" width="6.42578125" customWidth="1"/>
    <col min="3604" max="3604" width="12.28515625" customWidth="1"/>
    <col min="3605" max="3605" width="0" hidden="1" customWidth="1"/>
    <col min="3606" max="3606" width="3.7109375" customWidth="1"/>
    <col min="3607" max="3607" width="11.140625" bestFit="1" customWidth="1"/>
    <col min="3610" max="3610" width="11.140625" customWidth="1"/>
    <col min="3841" max="3848" width="0" hidden="1" customWidth="1"/>
    <col min="3849" max="3849" width="3.7109375" customWidth="1"/>
    <col min="3850" max="3850" width="3.85546875" customWidth="1"/>
    <col min="3851" max="3851" width="3.7109375" customWidth="1"/>
    <col min="3852" max="3852" width="12.7109375" customWidth="1"/>
    <col min="3853" max="3853" width="52.7109375" customWidth="1"/>
    <col min="3854" max="3857" width="0" hidden="1" customWidth="1"/>
    <col min="3858" max="3858" width="12.28515625" customWidth="1"/>
    <col min="3859" max="3859" width="6.42578125" customWidth="1"/>
    <col min="3860" max="3860" width="12.28515625" customWidth="1"/>
    <col min="3861" max="3861" width="0" hidden="1" customWidth="1"/>
    <col min="3862" max="3862" width="3.7109375" customWidth="1"/>
    <col min="3863" max="3863" width="11.140625" bestFit="1" customWidth="1"/>
    <col min="3866" max="3866" width="11.140625" customWidth="1"/>
    <col min="4097" max="4104" width="0" hidden="1" customWidth="1"/>
    <col min="4105" max="4105" width="3.7109375" customWidth="1"/>
    <col min="4106" max="4106" width="3.85546875" customWidth="1"/>
    <col min="4107" max="4107" width="3.7109375" customWidth="1"/>
    <col min="4108" max="4108" width="12.7109375" customWidth="1"/>
    <col min="4109" max="4109" width="52.7109375" customWidth="1"/>
    <col min="4110" max="4113" width="0" hidden="1" customWidth="1"/>
    <col min="4114" max="4114" width="12.28515625" customWidth="1"/>
    <col min="4115" max="4115" width="6.42578125" customWidth="1"/>
    <col min="4116" max="4116" width="12.28515625" customWidth="1"/>
    <col min="4117" max="4117" width="0" hidden="1" customWidth="1"/>
    <col min="4118" max="4118" width="3.7109375" customWidth="1"/>
    <col min="4119" max="4119" width="11.140625" bestFit="1" customWidth="1"/>
    <col min="4122" max="4122" width="11.140625" customWidth="1"/>
    <col min="4353" max="4360" width="0" hidden="1" customWidth="1"/>
    <col min="4361" max="4361" width="3.7109375" customWidth="1"/>
    <col min="4362" max="4362" width="3.85546875" customWidth="1"/>
    <col min="4363" max="4363" width="3.7109375" customWidth="1"/>
    <col min="4364" max="4364" width="12.7109375" customWidth="1"/>
    <col min="4365" max="4365" width="52.7109375" customWidth="1"/>
    <col min="4366" max="4369" width="0" hidden="1" customWidth="1"/>
    <col min="4370" max="4370" width="12.28515625" customWidth="1"/>
    <col min="4371" max="4371" width="6.42578125" customWidth="1"/>
    <col min="4372" max="4372" width="12.28515625" customWidth="1"/>
    <col min="4373" max="4373" width="0" hidden="1" customWidth="1"/>
    <col min="4374" max="4374" width="3.7109375" customWidth="1"/>
    <col min="4375" max="4375" width="11.140625" bestFit="1" customWidth="1"/>
    <col min="4378" max="4378" width="11.140625" customWidth="1"/>
    <col min="4609" max="4616" width="0" hidden="1" customWidth="1"/>
    <col min="4617" max="4617" width="3.7109375" customWidth="1"/>
    <col min="4618" max="4618" width="3.85546875" customWidth="1"/>
    <col min="4619" max="4619" width="3.7109375" customWidth="1"/>
    <col min="4620" max="4620" width="12.7109375" customWidth="1"/>
    <col min="4621" max="4621" width="52.7109375" customWidth="1"/>
    <col min="4622" max="4625" width="0" hidden="1" customWidth="1"/>
    <col min="4626" max="4626" width="12.28515625" customWidth="1"/>
    <col min="4627" max="4627" width="6.42578125" customWidth="1"/>
    <col min="4628" max="4628" width="12.28515625" customWidth="1"/>
    <col min="4629" max="4629" width="0" hidden="1" customWidth="1"/>
    <col min="4630" max="4630" width="3.7109375" customWidth="1"/>
    <col min="4631" max="4631" width="11.140625" bestFit="1" customWidth="1"/>
    <col min="4634" max="4634" width="11.140625" customWidth="1"/>
    <col min="4865" max="4872" width="0" hidden="1" customWidth="1"/>
    <col min="4873" max="4873" width="3.7109375" customWidth="1"/>
    <col min="4874" max="4874" width="3.85546875" customWidth="1"/>
    <col min="4875" max="4875" width="3.7109375" customWidth="1"/>
    <col min="4876" max="4876" width="12.7109375" customWidth="1"/>
    <col min="4877" max="4877" width="52.7109375" customWidth="1"/>
    <col min="4878" max="4881" width="0" hidden="1" customWidth="1"/>
    <col min="4882" max="4882" width="12.28515625" customWidth="1"/>
    <col min="4883" max="4883" width="6.42578125" customWidth="1"/>
    <col min="4884" max="4884" width="12.28515625" customWidth="1"/>
    <col min="4885" max="4885" width="0" hidden="1" customWidth="1"/>
    <col min="4886" max="4886" width="3.7109375" customWidth="1"/>
    <col min="4887" max="4887" width="11.140625" bestFit="1" customWidth="1"/>
    <col min="4890" max="4890" width="11.140625" customWidth="1"/>
    <col min="5121" max="5128" width="0" hidden="1" customWidth="1"/>
    <col min="5129" max="5129" width="3.7109375" customWidth="1"/>
    <col min="5130" max="5130" width="3.85546875" customWidth="1"/>
    <col min="5131" max="5131" width="3.7109375" customWidth="1"/>
    <col min="5132" max="5132" width="12.7109375" customWidth="1"/>
    <col min="5133" max="5133" width="52.7109375" customWidth="1"/>
    <col min="5134" max="5137" width="0" hidden="1" customWidth="1"/>
    <col min="5138" max="5138" width="12.28515625" customWidth="1"/>
    <col min="5139" max="5139" width="6.42578125" customWidth="1"/>
    <col min="5140" max="5140" width="12.28515625" customWidth="1"/>
    <col min="5141" max="5141" width="0" hidden="1" customWidth="1"/>
    <col min="5142" max="5142" width="3.7109375" customWidth="1"/>
    <col min="5143" max="5143" width="11.140625" bestFit="1" customWidth="1"/>
    <col min="5146" max="5146" width="11.140625" customWidth="1"/>
    <col min="5377" max="5384" width="0" hidden="1" customWidth="1"/>
    <col min="5385" max="5385" width="3.7109375" customWidth="1"/>
    <col min="5386" max="5386" width="3.85546875" customWidth="1"/>
    <col min="5387" max="5387" width="3.7109375" customWidth="1"/>
    <col min="5388" max="5388" width="12.7109375" customWidth="1"/>
    <col min="5389" max="5389" width="52.7109375" customWidth="1"/>
    <col min="5390" max="5393" width="0" hidden="1" customWidth="1"/>
    <col min="5394" max="5394" width="12.28515625" customWidth="1"/>
    <col min="5395" max="5395" width="6.42578125" customWidth="1"/>
    <col min="5396" max="5396" width="12.28515625" customWidth="1"/>
    <col min="5397" max="5397" width="0" hidden="1" customWidth="1"/>
    <col min="5398" max="5398" width="3.7109375" customWidth="1"/>
    <col min="5399" max="5399" width="11.140625" bestFit="1" customWidth="1"/>
    <col min="5402" max="5402" width="11.140625" customWidth="1"/>
    <col min="5633" max="5640" width="0" hidden="1" customWidth="1"/>
    <col min="5641" max="5641" width="3.7109375" customWidth="1"/>
    <col min="5642" max="5642" width="3.85546875" customWidth="1"/>
    <col min="5643" max="5643" width="3.7109375" customWidth="1"/>
    <col min="5644" max="5644" width="12.7109375" customWidth="1"/>
    <col min="5645" max="5645" width="52.7109375" customWidth="1"/>
    <col min="5646" max="5649" width="0" hidden="1" customWidth="1"/>
    <col min="5650" max="5650" width="12.28515625" customWidth="1"/>
    <col min="5651" max="5651" width="6.42578125" customWidth="1"/>
    <col min="5652" max="5652" width="12.28515625" customWidth="1"/>
    <col min="5653" max="5653" width="0" hidden="1" customWidth="1"/>
    <col min="5654" max="5654" width="3.7109375" customWidth="1"/>
    <col min="5655" max="5655" width="11.140625" bestFit="1" customWidth="1"/>
    <col min="5658" max="5658" width="11.140625" customWidth="1"/>
    <col min="5889" max="5896" width="0" hidden="1" customWidth="1"/>
    <col min="5897" max="5897" width="3.7109375" customWidth="1"/>
    <col min="5898" max="5898" width="3.85546875" customWidth="1"/>
    <col min="5899" max="5899" width="3.7109375" customWidth="1"/>
    <col min="5900" max="5900" width="12.7109375" customWidth="1"/>
    <col min="5901" max="5901" width="52.7109375" customWidth="1"/>
    <col min="5902" max="5905" width="0" hidden="1" customWidth="1"/>
    <col min="5906" max="5906" width="12.28515625" customWidth="1"/>
    <col min="5907" max="5907" width="6.42578125" customWidth="1"/>
    <col min="5908" max="5908" width="12.28515625" customWidth="1"/>
    <col min="5909" max="5909" width="0" hidden="1" customWidth="1"/>
    <col min="5910" max="5910" width="3.7109375" customWidth="1"/>
    <col min="5911" max="5911" width="11.140625" bestFit="1" customWidth="1"/>
    <col min="5914" max="5914" width="11.140625" customWidth="1"/>
    <col min="6145" max="6152" width="0" hidden="1" customWidth="1"/>
    <col min="6153" max="6153" width="3.7109375" customWidth="1"/>
    <col min="6154" max="6154" width="3.85546875" customWidth="1"/>
    <col min="6155" max="6155" width="3.7109375" customWidth="1"/>
    <col min="6156" max="6156" width="12.7109375" customWidth="1"/>
    <col min="6157" max="6157" width="52.7109375" customWidth="1"/>
    <col min="6158" max="6161" width="0" hidden="1" customWidth="1"/>
    <col min="6162" max="6162" width="12.28515625" customWidth="1"/>
    <col min="6163" max="6163" width="6.42578125" customWidth="1"/>
    <col min="6164" max="6164" width="12.28515625" customWidth="1"/>
    <col min="6165" max="6165" width="0" hidden="1" customWidth="1"/>
    <col min="6166" max="6166" width="3.7109375" customWidth="1"/>
    <col min="6167" max="6167" width="11.140625" bestFit="1" customWidth="1"/>
    <col min="6170" max="6170" width="11.140625" customWidth="1"/>
    <col min="6401" max="6408" width="0" hidden="1" customWidth="1"/>
    <col min="6409" max="6409" width="3.7109375" customWidth="1"/>
    <col min="6410" max="6410" width="3.85546875" customWidth="1"/>
    <col min="6411" max="6411" width="3.7109375" customWidth="1"/>
    <col min="6412" max="6412" width="12.7109375" customWidth="1"/>
    <col min="6413" max="6413" width="52.7109375" customWidth="1"/>
    <col min="6414" max="6417" width="0" hidden="1" customWidth="1"/>
    <col min="6418" max="6418" width="12.28515625" customWidth="1"/>
    <col min="6419" max="6419" width="6.42578125" customWidth="1"/>
    <col min="6420" max="6420" width="12.28515625" customWidth="1"/>
    <col min="6421" max="6421" width="0" hidden="1" customWidth="1"/>
    <col min="6422" max="6422" width="3.7109375" customWidth="1"/>
    <col min="6423" max="6423" width="11.140625" bestFit="1" customWidth="1"/>
    <col min="6426" max="6426" width="11.140625" customWidth="1"/>
    <col min="6657" max="6664" width="0" hidden="1" customWidth="1"/>
    <col min="6665" max="6665" width="3.7109375" customWidth="1"/>
    <col min="6666" max="6666" width="3.85546875" customWidth="1"/>
    <col min="6667" max="6667" width="3.7109375" customWidth="1"/>
    <col min="6668" max="6668" width="12.7109375" customWidth="1"/>
    <col min="6669" max="6669" width="52.7109375" customWidth="1"/>
    <col min="6670" max="6673" width="0" hidden="1" customWidth="1"/>
    <col min="6674" max="6674" width="12.28515625" customWidth="1"/>
    <col min="6675" max="6675" width="6.42578125" customWidth="1"/>
    <col min="6676" max="6676" width="12.28515625" customWidth="1"/>
    <col min="6677" max="6677" width="0" hidden="1" customWidth="1"/>
    <col min="6678" max="6678" width="3.7109375" customWidth="1"/>
    <col min="6679" max="6679" width="11.140625" bestFit="1" customWidth="1"/>
    <col min="6682" max="6682" width="11.140625" customWidth="1"/>
    <col min="6913" max="6920" width="0" hidden="1" customWidth="1"/>
    <col min="6921" max="6921" width="3.7109375" customWidth="1"/>
    <col min="6922" max="6922" width="3.85546875" customWidth="1"/>
    <col min="6923" max="6923" width="3.7109375" customWidth="1"/>
    <col min="6924" max="6924" width="12.7109375" customWidth="1"/>
    <col min="6925" max="6925" width="52.7109375" customWidth="1"/>
    <col min="6926" max="6929" width="0" hidden="1" customWidth="1"/>
    <col min="6930" max="6930" width="12.28515625" customWidth="1"/>
    <col min="6931" max="6931" width="6.42578125" customWidth="1"/>
    <col min="6932" max="6932" width="12.28515625" customWidth="1"/>
    <col min="6933" max="6933" width="0" hidden="1" customWidth="1"/>
    <col min="6934" max="6934" width="3.7109375" customWidth="1"/>
    <col min="6935" max="6935" width="11.140625" bestFit="1" customWidth="1"/>
    <col min="6938" max="6938" width="11.140625" customWidth="1"/>
    <col min="7169" max="7176" width="0" hidden="1" customWidth="1"/>
    <col min="7177" max="7177" width="3.7109375" customWidth="1"/>
    <col min="7178" max="7178" width="3.85546875" customWidth="1"/>
    <col min="7179" max="7179" width="3.7109375" customWidth="1"/>
    <col min="7180" max="7180" width="12.7109375" customWidth="1"/>
    <col min="7181" max="7181" width="52.7109375" customWidth="1"/>
    <col min="7182" max="7185" width="0" hidden="1" customWidth="1"/>
    <col min="7186" max="7186" width="12.28515625" customWidth="1"/>
    <col min="7187" max="7187" width="6.42578125" customWidth="1"/>
    <col min="7188" max="7188" width="12.28515625" customWidth="1"/>
    <col min="7189" max="7189" width="0" hidden="1" customWidth="1"/>
    <col min="7190" max="7190" width="3.7109375" customWidth="1"/>
    <col min="7191" max="7191" width="11.140625" bestFit="1" customWidth="1"/>
    <col min="7194" max="7194" width="11.140625" customWidth="1"/>
    <col min="7425" max="7432" width="0" hidden="1" customWidth="1"/>
    <col min="7433" max="7433" width="3.7109375" customWidth="1"/>
    <col min="7434" max="7434" width="3.85546875" customWidth="1"/>
    <col min="7435" max="7435" width="3.7109375" customWidth="1"/>
    <col min="7436" max="7436" width="12.7109375" customWidth="1"/>
    <col min="7437" max="7437" width="52.7109375" customWidth="1"/>
    <col min="7438" max="7441" width="0" hidden="1" customWidth="1"/>
    <col min="7442" max="7442" width="12.28515625" customWidth="1"/>
    <col min="7443" max="7443" width="6.42578125" customWidth="1"/>
    <col min="7444" max="7444" width="12.28515625" customWidth="1"/>
    <col min="7445" max="7445" width="0" hidden="1" customWidth="1"/>
    <col min="7446" max="7446" width="3.7109375" customWidth="1"/>
    <col min="7447" max="7447" width="11.140625" bestFit="1" customWidth="1"/>
    <col min="7450" max="7450" width="11.140625" customWidth="1"/>
    <col min="7681" max="7688" width="0" hidden="1" customWidth="1"/>
    <col min="7689" max="7689" width="3.7109375" customWidth="1"/>
    <col min="7690" max="7690" width="3.85546875" customWidth="1"/>
    <col min="7691" max="7691" width="3.7109375" customWidth="1"/>
    <col min="7692" max="7692" width="12.7109375" customWidth="1"/>
    <col min="7693" max="7693" width="52.7109375" customWidth="1"/>
    <col min="7694" max="7697" width="0" hidden="1" customWidth="1"/>
    <col min="7698" max="7698" width="12.28515625" customWidth="1"/>
    <col min="7699" max="7699" width="6.42578125" customWidth="1"/>
    <col min="7700" max="7700" width="12.28515625" customWidth="1"/>
    <col min="7701" max="7701" width="0" hidden="1" customWidth="1"/>
    <col min="7702" max="7702" width="3.7109375" customWidth="1"/>
    <col min="7703" max="7703" width="11.140625" bestFit="1" customWidth="1"/>
    <col min="7706" max="7706" width="11.140625" customWidth="1"/>
    <col min="7937" max="7944" width="0" hidden="1" customWidth="1"/>
    <col min="7945" max="7945" width="3.7109375" customWidth="1"/>
    <col min="7946" max="7946" width="3.85546875" customWidth="1"/>
    <col min="7947" max="7947" width="3.7109375" customWidth="1"/>
    <col min="7948" max="7948" width="12.7109375" customWidth="1"/>
    <col min="7949" max="7949" width="52.7109375" customWidth="1"/>
    <col min="7950" max="7953" width="0" hidden="1" customWidth="1"/>
    <col min="7954" max="7954" width="12.28515625" customWidth="1"/>
    <col min="7955" max="7955" width="6.42578125" customWidth="1"/>
    <col min="7956" max="7956" width="12.28515625" customWidth="1"/>
    <col min="7957" max="7957" width="0" hidden="1" customWidth="1"/>
    <col min="7958" max="7958" width="3.7109375" customWidth="1"/>
    <col min="7959" max="7959" width="11.140625" bestFit="1" customWidth="1"/>
    <col min="7962" max="7962" width="11.140625" customWidth="1"/>
    <col min="8193" max="8200" width="0" hidden="1" customWidth="1"/>
    <col min="8201" max="8201" width="3.7109375" customWidth="1"/>
    <col min="8202" max="8202" width="3.85546875" customWidth="1"/>
    <col min="8203" max="8203" width="3.7109375" customWidth="1"/>
    <col min="8204" max="8204" width="12.7109375" customWidth="1"/>
    <col min="8205" max="8205" width="52.7109375" customWidth="1"/>
    <col min="8206" max="8209" width="0" hidden="1" customWidth="1"/>
    <col min="8210" max="8210" width="12.28515625" customWidth="1"/>
    <col min="8211" max="8211" width="6.42578125" customWidth="1"/>
    <col min="8212" max="8212" width="12.28515625" customWidth="1"/>
    <col min="8213" max="8213" width="0" hidden="1" customWidth="1"/>
    <col min="8214" max="8214" width="3.7109375" customWidth="1"/>
    <col min="8215" max="8215" width="11.140625" bestFit="1" customWidth="1"/>
    <col min="8218" max="8218" width="11.140625" customWidth="1"/>
    <col min="8449" max="8456" width="0" hidden="1" customWidth="1"/>
    <col min="8457" max="8457" width="3.7109375" customWidth="1"/>
    <col min="8458" max="8458" width="3.85546875" customWidth="1"/>
    <col min="8459" max="8459" width="3.7109375" customWidth="1"/>
    <col min="8460" max="8460" width="12.7109375" customWidth="1"/>
    <col min="8461" max="8461" width="52.7109375" customWidth="1"/>
    <col min="8462" max="8465" width="0" hidden="1" customWidth="1"/>
    <col min="8466" max="8466" width="12.28515625" customWidth="1"/>
    <col min="8467" max="8467" width="6.42578125" customWidth="1"/>
    <col min="8468" max="8468" width="12.28515625" customWidth="1"/>
    <col min="8469" max="8469" width="0" hidden="1" customWidth="1"/>
    <col min="8470" max="8470" width="3.7109375" customWidth="1"/>
    <col min="8471" max="8471" width="11.140625" bestFit="1" customWidth="1"/>
    <col min="8474" max="8474" width="11.140625" customWidth="1"/>
    <col min="8705" max="8712" width="0" hidden="1" customWidth="1"/>
    <col min="8713" max="8713" width="3.7109375" customWidth="1"/>
    <col min="8714" max="8714" width="3.85546875" customWidth="1"/>
    <col min="8715" max="8715" width="3.7109375" customWidth="1"/>
    <col min="8716" max="8716" width="12.7109375" customWidth="1"/>
    <col min="8717" max="8717" width="52.7109375" customWidth="1"/>
    <col min="8718" max="8721" width="0" hidden="1" customWidth="1"/>
    <col min="8722" max="8722" width="12.28515625" customWidth="1"/>
    <col min="8723" max="8723" width="6.42578125" customWidth="1"/>
    <col min="8724" max="8724" width="12.28515625" customWidth="1"/>
    <col min="8725" max="8725" width="0" hidden="1" customWidth="1"/>
    <col min="8726" max="8726" width="3.7109375" customWidth="1"/>
    <col min="8727" max="8727" width="11.140625" bestFit="1" customWidth="1"/>
    <col min="8730" max="8730" width="11.140625" customWidth="1"/>
    <col min="8961" max="8968" width="0" hidden="1" customWidth="1"/>
    <col min="8969" max="8969" width="3.7109375" customWidth="1"/>
    <col min="8970" max="8970" width="3.85546875" customWidth="1"/>
    <col min="8971" max="8971" width="3.7109375" customWidth="1"/>
    <col min="8972" max="8972" width="12.7109375" customWidth="1"/>
    <col min="8973" max="8973" width="52.7109375" customWidth="1"/>
    <col min="8974" max="8977" width="0" hidden="1" customWidth="1"/>
    <col min="8978" max="8978" width="12.28515625" customWidth="1"/>
    <col min="8979" max="8979" width="6.42578125" customWidth="1"/>
    <col min="8980" max="8980" width="12.28515625" customWidth="1"/>
    <col min="8981" max="8981" width="0" hidden="1" customWidth="1"/>
    <col min="8982" max="8982" width="3.7109375" customWidth="1"/>
    <col min="8983" max="8983" width="11.140625" bestFit="1" customWidth="1"/>
    <col min="8986" max="8986" width="11.140625" customWidth="1"/>
    <col min="9217" max="9224" width="0" hidden="1" customWidth="1"/>
    <col min="9225" max="9225" width="3.7109375" customWidth="1"/>
    <col min="9226" max="9226" width="3.85546875" customWidth="1"/>
    <col min="9227" max="9227" width="3.7109375" customWidth="1"/>
    <col min="9228" max="9228" width="12.7109375" customWidth="1"/>
    <col min="9229" max="9229" width="52.7109375" customWidth="1"/>
    <col min="9230" max="9233" width="0" hidden="1" customWidth="1"/>
    <col min="9234" max="9234" width="12.28515625" customWidth="1"/>
    <col min="9235" max="9235" width="6.42578125" customWidth="1"/>
    <col min="9236" max="9236" width="12.28515625" customWidth="1"/>
    <col min="9237" max="9237" width="0" hidden="1" customWidth="1"/>
    <col min="9238" max="9238" width="3.7109375" customWidth="1"/>
    <col min="9239" max="9239" width="11.140625" bestFit="1" customWidth="1"/>
    <col min="9242" max="9242" width="11.140625" customWidth="1"/>
    <col min="9473" max="9480" width="0" hidden="1" customWidth="1"/>
    <col min="9481" max="9481" width="3.7109375" customWidth="1"/>
    <col min="9482" max="9482" width="3.85546875" customWidth="1"/>
    <col min="9483" max="9483" width="3.7109375" customWidth="1"/>
    <col min="9484" max="9484" width="12.7109375" customWidth="1"/>
    <col min="9485" max="9485" width="52.7109375" customWidth="1"/>
    <col min="9486" max="9489" width="0" hidden="1" customWidth="1"/>
    <col min="9490" max="9490" width="12.28515625" customWidth="1"/>
    <col min="9491" max="9491" width="6.42578125" customWidth="1"/>
    <col min="9492" max="9492" width="12.28515625" customWidth="1"/>
    <col min="9493" max="9493" width="0" hidden="1" customWidth="1"/>
    <col min="9494" max="9494" width="3.7109375" customWidth="1"/>
    <col min="9495" max="9495" width="11.140625" bestFit="1" customWidth="1"/>
    <col min="9498" max="9498" width="11.140625" customWidth="1"/>
    <col min="9729" max="9736" width="0" hidden="1" customWidth="1"/>
    <col min="9737" max="9737" width="3.7109375" customWidth="1"/>
    <col min="9738" max="9738" width="3.85546875" customWidth="1"/>
    <col min="9739" max="9739" width="3.7109375" customWidth="1"/>
    <col min="9740" max="9740" width="12.7109375" customWidth="1"/>
    <col min="9741" max="9741" width="52.7109375" customWidth="1"/>
    <col min="9742" max="9745" width="0" hidden="1" customWidth="1"/>
    <col min="9746" max="9746" width="12.28515625" customWidth="1"/>
    <col min="9747" max="9747" width="6.42578125" customWidth="1"/>
    <col min="9748" max="9748" width="12.28515625" customWidth="1"/>
    <col min="9749" max="9749" width="0" hidden="1" customWidth="1"/>
    <col min="9750" max="9750" width="3.7109375" customWidth="1"/>
    <col min="9751" max="9751" width="11.140625" bestFit="1" customWidth="1"/>
    <col min="9754" max="9754" width="11.140625" customWidth="1"/>
    <col min="9985" max="9992" width="0" hidden="1" customWidth="1"/>
    <col min="9993" max="9993" width="3.7109375" customWidth="1"/>
    <col min="9994" max="9994" width="3.85546875" customWidth="1"/>
    <col min="9995" max="9995" width="3.7109375" customWidth="1"/>
    <col min="9996" max="9996" width="12.7109375" customWidth="1"/>
    <col min="9997" max="9997" width="52.7109375" customWidth="1"/>
    <col min="9998" max="10001" width="0" hidden="1" customWidth="1"/>
    <col min="10002" max="10002" width="12.28515625" customWidth="1"/>
    <col min="10003" max="10003" width="6.42578125" customWidth="1"/>
    <col min="10004" max="10004" width="12.28515625" customWidth="1"/>
    <col min="10005" max="10005" width="0" hidden="1" customWidth="1"/>
    <col min="10006" max="10006" width="3.7109375" customWidth="1"/>
    <col min="10007" max="10007" width="11.140625" bestFit="1" customWidth="1"/>
    <col min="10010" max="10010" width="11.140625" customWidth="1"/>
    <col min="10241" max="10248" width="0" hidden="1" customWidth="1"/>
    <col min="10249" max="10249" width="3.7109375" customWidth="1"/>
    <col min="10250" max="10250" width="3.85546875" customWidth="1"/>
    <col min="10251" max="10251" width="3.7109375" customWidth="1"/>
    <col min="10252" max="10252" width="12.7109375" customWidth="1"/>
    <col min="10253" max="10253" width="52.7109375" customWidth="1"/>
    <col min="10254" max="10257" width="0" hidden="1" customWidth="1"/>
    <col min="10258" max="10258" width="12.28515625" customWidth="1"/>
    <col min="10259" max="10259" width="6.42578125" customWidth="1"/>
    <col min="10260" max="10260" width="12.28515625" customWidth="1"/>
    <col min="10261" max="10261" width="0" hidden="1" customWidth="1"/>
    <col min="10262" max="10262" width="3.7109375" customWidth="1"/>
    <col min="10263" max="10263" width="11.140625" bestFit="1" customWidth="1"/>
    <col min="10266" max="10266" width="11.140625" customWidth="1"/>
    <col min="10497" max="10504" width="0" hidden="1" customWidth="1"/>
    <col min="10505" max="10505" width="3.7109375" customWidth="1"/>
    <col min="10506" max="10506" width="3.85546875" customWidth="1"/>
    <col min="10507" max="10507" width="3.7109375" customWidth="1"/>
    <col min="10508" max="10508" width="12.7109375" customWidth="1"/>
    <col min="10509" max="10509" width="52.7109375" customWidth="1"/>
    <col min="10510" max="10513" width="0" hidden="1" customWidth="1"/>
    <col min="10514" max="10514" width="12.28515625" customWidth="1"/>
    <col min="10515" max="10515" width="6.42578125" customWidth="1"/>
    <col min="10516" max="10516" width="12.28515625" customWidth="1"/>
    <col min="10517" max="10517" width="0" hidden="1" customWidth="1"/>
    <col min="10518" max="10518" width="3.7109375" customWidth="1"/>
    <col min="10519" max="10519" width="11.140625" bestFit="1" customWidth="1"/>
    <col min="10522" max="10522" width="11.140625" customWidth="1"/>
    <col min="10753" max="10760" width="0" hidden="1" customWidth="1"/>
    <col min="10761" max="10761" width="3.7109375" customWidth="1"/>
    <col min="10762" max="10762" width="3.85546875" customWidth="1"/>
    <col min="10763" max="10763" width="3.7109375" customWidth="1"/>
    <col min="10764" max="10764" width="12.7109375" customWidth="1"/>
    <col min="10765" max="10765" width="52.7109375" customWidth="1"/>
    <col min="10766" max="10769" width="0" hidden="1" customWidth="1"/>
    <col min="10770" max="10770" width="12.28515625" customWidth="1"/>
    <col min="10771" max="10771" width="6.42578125" customWidth="1"/>
    <col min="10772" max="10772" width="12.28515625" customWidth="1"/>
    <col min="10773" max="10773" width="0" hidden="1" customWidth="1"/>
    <col min="10774" max="10774" width="3.7109375" customWidth="1"/>
    <col min="10775" max="10775" width="11.140625" bestFit="1" customWidth="1"/>
    <col min="10778" max="10778" width="11.140625" customWidth="1"/>
    <col min="11009" max="11016" width="0" hidden="1" customWidth="1"/>
    <col min="11017" max="11017" width="3.7109375" customWidth="1"/>
    <col min="11018" max="11018" width="3.85546875" customWidth="1"/>
    <col min="11019" max="11019" width="3.7109375" customWidth="1"/>
    <col min="11020" max="11020" width="12.7109375" customWidth="1"/>
    <col min="11021" max="11021" width="52.7109375" customWidth="1"/>
    <col min="11022" max="11025" width="0" hidden="1" customWidth="1"/>
    <col min="11026" max="11026" width="12.28515625" customWidth="1"/>
    <col min="11027" max="11027" width="6.42578125" customWidth="1"/>
    <col min="11028" max="11028" width="12.28515625" customWidth="1"/>
    <col min="11029" max="11029" width="0" hidden="1" customWidth="1"/>
    <col min="11030" max="11030" width="3.7109375" customWidth="1"/>
    <col min="11031" max="11031" width="11.140625" bestFit="1" customWidth="1"/>
    <col min="11034" max="11034" width="11.140625" customWidth="1"/>
    <col min="11265" max="11272" width="0" hidden="1" customWidth="1"/>
    <col min="11273" max="11273" width="3.7109375" customWidth="1"/>
    <col min="11274" max="11274" width="3.85546875" customWidth="1"/>
    <col min="11275" max="11275" width="3.7109375" customWidth="1"/>
    <col min="11276" max="11276" width="12.7109375" customWidth="1"/>
    <col min="11277" max="11277" width="52.7109375" customWidth="1"/>
    <col min="11278" max="11281" width="0" hidden="1" customWidth="1"/>
    <col min="11282" max="11282" width="12.28515625" customWidth="1"/>
    <col min="11283" max="11283" width="6.42578125" customWidth="1"/>
    <col min="11284" max="11284" width="12.28515625" customWidth="1"/>
    <col min="11285" max="11285" width="0" hidden="1" customWidth="1"/>
    <col min="11286" max="11286" width="3.7109375" customWidth="1"/>
    <col min="11287" max="11287" width="11.140625" bestFit="1" customWidth="1"/>
    <col min="11290" max="11290" width="11.140625" customWidth="1"/>
    <col min="11521" max="11528" width="0" hidden="1" customWidth="1"/>
    <col min="11529" max="11529" width="3.7109375" customWidth="1"/>
    <col min="11530" max="11530" width="3.85546875" customWidth="1"/>
    <col min="11531" max="11531" width="3.7109375" customWidth="1"/>
    <col min="11532" max="11532" width="12.7109375" customWidth="1"/>
    <col min="11533" max="11533" width="52.7109375" customWidth="1"/>
    <col min="11534" max="11537" width="0" hidden="1" customWidth="1"/>
    <col min="11538" max="11538" width="12.28515625" customWidth="1"/>
    <col min="11539" max="11539" width="6.42578125" customWidth="1"/>
    <col min="11540" max="11540" width="12.28515625" customWidth="1"/>
    <col min="11541" max="11541" width="0" hidden="1" customWidth="1"/>
    <col min="11542" max="11542" width="3.7109375" customWidth="1"/>
    <col min="11543" max="11543" width="11.140625" bestFit="1" customWidth="1"/>
    <col min="11546" max="11546" width="11.140625" customWidth="1"/>
    <col min="11777" max="11784" width="0" hidden="1" customWidth="1"/>
    <col min="11785" max="11785" width="3.7109375" customWidth="1"/>
    <col min="11786" max="11786" width="3.85546875" customWidth="1"/>
    <col min="11787" max="11787" width="3.7109375" customWidth="1"/>
    <col min="11788" max="11788" width="12.7109375" customWidth="1"/>
    <col min="11789" max="11789" width="52.7109375" customWidth="1"/>
    <col min="11790" max="11793" width="0" hidden="1" customWidth="1"/>
    <col min="11794" max="11794" width="12.28515625" customWidth="1"/>
    <col min="11795" max="11795" width="6.42578125" customWidth="1"/>
    <col min="11796" max="11796" width="12.28515625" customWidth="1"/>
    <col min="11797" max="11797" width="0" hidden="1" customWidth="1"/>
    <col min="11798" max="11798" width="3.7109375" customWidth="1"/>
    <col min="11799" max="11799" width="11.140625" bestFit="1" customWidth="1"/>
    <col min="11802" max="11802" width="11.140625" customWidth="1"/>
    <col min="12033" max="12040" width="0" hidden="1" customWidth="1"/>
    <col min="12041" max="12041" width="3.7109375" customWidth="1"/>
    <col min="12042" max="12042" width="3.85546875" customWidth="1"/>
    <col min="12043" max="12043" width="3.7109375" customWidth="1"/>
    <col min="12044" max="12044" width="12.7109375" customWidth="1"/>
    <col min="12045" max="12045" width="52.7109375" customWidth="1"/>
    <col min="12046" max="12049" width="0" hidden="1" customWidth="1"/>
    <col min="12050" max="12050" width="12.28515625" customWidth="1"/>
    <col min="12051" max="12051" width="6.42578125" customWidth="1"/>
    <col min="12052" max="12052" width="12.28515625" customWidth="1"/>
    <col min="12053" max="12053" width="0" hidden="1" customWidth="1"/>
    <col min="12054" max="12054" width="3.7109375" customWidth="1"/>
    <col min="12055" max="12055" width="11.140625" bestFit="1" customWidth="1"/>
    <col min="12058" max="12058" width="11.140625" customWidth="1"/>
    <col min="12289" max="12296" width="0" hidden="1" customWidth="1"/>
    <col min="12297" max="12297" width="3.7109375" customWidth="1"/>
    <col min="12298" max="12298" width="3.85546875" customWidth="1"/>
    <col min="12299" max="12299" width="3.7109375" customWidth="1"/>
    <col min="12300" max="12300" width="12.7109375" customWidth="1"/>
    <col min="12301" max="12301" width="52.7109375" customWidth="1"/>
    <col min="12302" max="12305" width="0" hidden="1" customWidth="1"/>
    <col min="12306" max="12306" width="12.28515625" customWidth="1"/>
    <col min="12307" max="12307" width="6.42578125" customWidth="1"/>
    <col min="12308" max="12308" width="12.28515625" customWidth="1"/>
    <col min="12309" max="12309" width="0" hidden="1" customWidth="1"/>
    <col min="12310" max="12310" width="3.7109375" customWidth="1"/>
    <col min="12311" max="12311" width="11.140625" bestFit="1" customWidth="1"/>
    <col min="12314" max="12314" width="11.140625" customWidth="1"/>
    <col min="12545" max="12552" width="0" hidden="1" customWidth="1"/>
    <col min="12553" max="12553" width="3.7109375" customWidth="1"/>
    <col min="12554" max="12554" width="3.85546875" customWidth="1"/>
    <col min="12555" max="12555" width="3.7109375" customWidth="1"/>
    <col min="12556" max="12556" width="12.7109375" customWidth="1"/>
    <col min="12557" max="12557" width="52.7109375" customWidth="1"/>
    <col min="12558" max="12561" width="0" hidden="1" customWidth="1"/>
    <col min="12562" max="12562" width="12.28515625" customWidth="1"/>
    <col min="12563" max="12563" width="6.42578125" customWidth="1"/>
    <col min="12564" max="12564" width="12.28515625" customWidth="1"/>
    <col min="12565" max="12565" width="0" hidden="1" customWidth="1"/>
    <col min="12566" max="12566" width="3.7109375" customWidth="1"/>
    <col min="12567" max="12567" width="11.140625" bestFit="1" customWidth="1"/>
    <col min="12570" max="12570" width="11.140625" customWidth="1"/>
    <col min="12801" max="12808" width="0" hidden="1" customWidth="1"/>
    <col min="12809" max="12809" width="3.7109375" customWidth="1"/>
    <col min="12810" max="12810" width="3.85546875" customWidth="1"/>
    <col min="12811" max="12811" width="3.7109375" customWidth="1"/>
    <col min="12812" max="12812" width="12.7109375" customWidth="1"/>
    <col min="12813" max="12813" width="52.7109375" customWidth="1"/>
    <col min="12814" max="12817" width="0" hidden="1" customWidth="1"/>
    <col min="12818" max="12818" width="12.28515625" customWidth="1"/>
    <col min="12819" max="12819" width="6.42578125" customWidth="1"/>
    <col min="12820" max="12820" width="12.28515625" customWidth="1"/>
    <col min="12821" max="12821" width="0" hidden="1" customWidth="1"/>
    <col min="12822" max="12822" width="3.7109375" customWidth="1"/>
    <col min="12823" max="12823" width="11.140625" bestFit="1" customWidth="1"/>
    <col min="12826" max="12826" width="11.140625" customWidth="1"/>
    <col min="13057" max="13064" width="0" hidden="1" customWidth="1"/>
    <col min="13065" max="13065" width="3.7109375" customWidth="1"/>
    <col min="13066" max="13066" width="3.85546875" customWidth="1"/>
    <col min="13067" max="13067" width="3.7109375" customWidth="1"/>
    <col min="13068" max="13068" width="12.7109375" customWidth="1"/>
    <col min="13069" max="13069" width="52.7109375" customWidth="1"/>
    <col min="13070" max="13073" width="0" hidden="1" customWidth="1"/>
    <col min="13074" max="13074" width="12.28515625" customWidth="1"/>
    <col min="13075" max="13075" width="6.42578125" customWidth="1"/>
    <col min="13076" max="13076" width="12.28515625" customWidth="1"/>
    <col min="13077" max="13077" width="0" hidden="1" customWidth="1"/>
    <col min="13078" max="13078" width="3.7109375" customWidth="1"/>
    <col min="13079" max="13079" width="11.140625" bestFit="1" customWidth="1"/>
    <col min="13082" max="13082" width="11.140625" customWidth="1"/>
    <col min="13313" max="13320" width="0" hidden="1" customWidth="1"/>
    <col min="13321" max="13321" width="3.7109375" customWidth="1"/>
    <col min="13322" max="13322" width="3.85546875" customWidth="1"/>
    <col min="13323" max="13323" width="3.7109375" customWidth="1"/>
    <col min="13324" max="13324" width="12.7109375" customWidth="1"/>
    <col min="13325" max="13325" width="52.7109375" customWidth="1"/>
    <col min="13326" max="13329" width="0" hidden="1" customWidth="1"/>
    <col min="13330" max="13330" width="12.28515625" customWidth="1"/>
    <col min="13331" max="13331" width="6.42578125" customWidth="1"/>
    <col min="13332" max="13332" width="12.28515625" customWidth="1"/>
    <col min="13333" max="13333" width="0" hidden="1" customWidth="1"/>
    <col min="13334" max="13334" width="3.7109375" customWidth="1"/>
    <col min="13335" max="13335" width="11.140625" bestFit="1" customWidth="1"/>
    <col min="13338" max="13338" width="11.140625" customWidth="1"/>
    <col min="13569" max="13576" width="0" hidden="1" customWidth="1"/>
    <col min="13577" max="13577" width="3.7109375" customWidth="1"/>
    <col min="13578" max="13578" width="3.85546875" customWidth="1"/>
    <col min="13579" max="13579" width="3.7109375" customWidth="1"/>
    <col min="13580" max="13580" width="12.7109375" customWidth="1"/>
    <col min="13581" max="13581" width="52.7109375" customWidth="1"/>
    <col min="13582" max="13585" width="0" hidden="1" customWidth="1"/>
    <col min="13586" max="13586" width="12.28515625" customWidth="1"/>
    <col min="13587" max="13587" width="6.42578125" customWidth="1"/>
    <col min="13588" max="13588" width="12.28515625" customWidth="1"/>
    <col min="13589" max="13589" width="0" hidden="1" customWidth="1"/>
    <col min="13590" max="13590" width="3.7109375" customWidth="1"/>
    <col min="13591" max="13591" width="11.140625" bestFit="1" customWidth="1"/>
    <col min="13594" max="13594" width="11.140625" customWidth="1"/>
    <col min="13825" max="13832" width="0" hidden="1" customWidth="1"/>
    <col min="13833" max="13833" width="3.7109375" customWidth="1"/>
    <col min="13834" max="13834" width="3.85546875" customWidth="1"/>
    <col min="13835" max="13835" width="3.7109375" customWidth="1"/>
    <col min="13836" max="13836" width="12.7109375" customWidth="1"/>
    <col min="13837" max="13837" width="52.7109375" customWidth="1"/>
    <col min="13838" max="13841" width="0" hidden="1" customWidth="1"/>
    <col min="13842" max="13842" width="12.28515625" customWidth="1"/>
    <col min="13843" max="13843" width="6.42578125" customWidth="1"/>
    <col min="13844" max="13844" width="12.28515625" customWidth="1"/>
    <col min="13845" max="13845" width="0" hidden="1" customWidth="1"/>
    <col min="13846" max="13846" width="3.7109375" customWidth="1"/>
    <col min="13847" max="13847" width="11.140625" bestFit="1" customWidth="1"/>
    <col min="13850" max="13850" width="11.140625" customWidth="1"/>
    <col min="14081" max="14088" width="0" hidden="1" customWidth="1"/>
    <col min="14089" max="14089" width="3.7109375" customWidth="1"/>
    <col min="14090" max="14090" width="3.85546875" customWidth="1"/>
    <col min="14091" max="14091" width="3.7109375" customWidth="1"/>
    <col min="14092" max="14092" width="12.7109375" customWidth="1"/>
    <col min="14093" max="14093" width="52.7109375" customWidth="1"/>
    <col min="14094" max="14097" width="0" hidden="1" customWidth="1"/>
    <col min="14098" max="14098" width="12.28515625" customWidth="1"/>
    <col min="14099" max="14099" width="6.42578125" customWidth="1"/>
    <col min="14100" max="14100" width="12.28515625" customWidth="1"/>
    <col min="14101" max="14101" width="0" hidden="1" customWidth="1"/>
    <col min="14102" max="14102" width="3.7109375" customWidth="1"/>
    <col min="14103" max="14103" width="11.140625" bestFit="1" customWidth="1"/>
    <col min="14106" max="14106" width="11.140625" customWidth="1"/>
    <col min="14337" max="14344" width="0" hidden="1" customWidth="1"/>
    <col min="14345" max="14345" width="3.7109375" customWidth="1"/>
    <col min="14346" max="14346" width="3.85546875" customWidth="1"/>
    <col min="14347" max="14347" width="3.7109375" customWidth="1"/>
    <col min="14348" max="14348" width="12.7109375" customWidth="1"/>
    <col min="14349" max="14349" width="52.7109375" customWidth="1"/>
    <col min="14350" max="14353" width="0" hidden="1" customWidth="1"/>
    <col min="14354" max="14354" width="12.28515625" customWidth="1"/>
    <col min="14355" max="14355" width="6.42578125" customWidth="1"/>
    <col min="14356" max="14356" width="12.28515625" customWidth="1"/>
    <col min="14357" max="14357" width="0" hidden="1" customWidth="1"/>
    <col min="14358" max="14358" width="3.7109375" customWidth="1"/>
    <col min="14359" max="14359" width="11.140625" bestFit="1" customWidth="1"/>
    <col min="14362" max="14362" width="11.140625" customWidth="1"/>
    <col min="14593" max="14600" width="0" hidden="1" customWidth="1"/>
    <col min="14601" max="14601" width="3.7109375" customWidth="1"/>
    <col min="14602" max="14602" width="3.85546875" customWidth="1"/>
    <col min="14603" max="14603" width="3.7109375" customWidth="1"/>
    <col min="14604" max="14604" width="12.7109375" customWidth="1"/>
    <col min="14605" max="14605" width="52.7109375" customWidth="1"/>
    <col min="14606" max="14609" width="0" hidden="1" customWidth="1"/>
    <col min="14610" max="14610" width="12.28515625" customWidth="1"/>
    <col min="14611" max="14611" width="6.42578125" customWidth="1"/>
    <col min="14612" max="14612" width="12.28515625" customWidth="1"/>
    <col min="14613" max="14613" width="0" hidden="1" customWidth="1"/>
    <col min="14614" max="14614" width="3.7109375" customWidth="1"/>
    <col min="14615" max="14615" width="11.140625" bestFit="1" customWidth="1"/>
    <col min="14618" max="14618" width="11.140625" customWidth="1"/>
    <col min="14849" max="14856" width="0" hidden="1" customWidth="1"/>
    <col min="14857" max="14857" width="3.7109375" customWidth="1"/>
    <col min="14858" max="14858" width="3.85546875" customWidth="1"/>
    <col min="14859" max="14859" width="3.7109375" customWidth="1"/>
    <col min="14860" max="14860" width="12.7109375" customWidth="1"/>
    <col min="14861" max="14861" width="52.7109375" customWidth="1"/>
    <col min="14862" max="14865" width="0" hidden="1" customWidth="1"/>
    <col min="14866" max="14866" width="12.28515625" customWidth="1"/>
    <col min="14867" max="14867" width="6.42578125" customWidth="1"/>
    <col min="14868" max="14868" width="12.28515625" customWidth="1"/>
    <col min="14869" max="14869" width="0" hidden="1" customWidth="1"/>
    <col min="14870" max="14870" width="3.7109375" customWidth="1"/>
    <col min="14871" max="14871" width="11.140625" bestFit="1" customWidth="1"/>
    <col min="14874" max="14874" width="11.140625" customWidth="1"/>
    <col min="15105" max="15112" width="0" hidden="1" customWidth="1"/>
    <col min="15113" max="15113" width="3.7109375" customWidth="1"/>
    <col min="15114" max="15114" width="3.85546875" customWidth="1"/>
    <col min="15115" max="15115" width="3.7109375" customWidth="1"/>
    <col min="15116" max="15116" width="12.7109375" customWidth="1"/>
    <col min="15117" max="15117" width="52.7109375" customWidth="1"/>
    <col min="15118" max="15121" width="0" hidden="1" customWidth="1"/>
    <col min="15122" max="15122" width="12.28515625" customWidth="1"/>
    <col min="15123" max="15123" width="6.42578125" customWidth="1"/>
    <col min="15124" max="15124" width="12.28515625" customWidth="1"/>
    <col min="15125" max="15125" width="0" hidden="1" customWidth="1"/>
    <col min="15126" max="15126" width="3.7109375" customWidth="1"/>
    <col min="15127" max="15127" width="11.140625" bestFit="1" customWidth="1"/>
    <col min="15130" max="15130" width="11.140625" customWidth="1"/>
    <col min="15361" max="15368" width="0" hidden="1" customWidth="1"/>
    <col min="15369" max="15369" width="3.7109375" customWidth="1"/>
    <col min="15370" max="15370" width="3.85546875" customWidth="1"/>
    <col min="15371" max="15371" width="3.7109375" customWidth="1"/>
    <col min="15372" max="15372" width="12.7109375" customWidth="1"/>
    <col min="15373" max="15373" width="52.7109375" customWidth="1"/>
    <col min="15374" max="15377" width="0" hidden="1" customWidth="1"/>
    <col min="15378" max="15378" width="12.28515625" customWidth="1"/>
    <col min="15379" max="15379" width="6.42578125" customWidth="1"/>
    <col min="15380" max="15380" width="12.28515625" customWidth="1"/>
    <col min="15381" max="15381" width="0" hidden="1" customWidth="1"/>
    <col min="15382" max="15382" width="3.7109375" customWidth="1"/>
    <col min="15383" max="15383" width="11.140625" bestFit="1" customWidth="1"/>
    <col min="15386" max="15386" width="11.140625" customWidth="1"/>
    <col min="15617" max="15624" width="0" hidden="1" customWidth="1"/>
    <col min="15625" max="15625" width="3.7109375" customWidth="1"/>
    <col min="15626" max="15626" width="3.85546875" customWidth="1"/>
    <col min="15627" max="15627" width="3.7109375" customWidth="1"/>
    <col min="15628" max="15628" width="12.7109375" customWidth="1"/>
    <col min="15629" max="15629" width="52.7109375" customWidth="1"/>
    <col min="15630" max="15633" width="0" hidden="1" customWidth="1"/>
    <col min="15634" max="15634" width="12.28515625" customWidth="1"/>
    <col min="15635" max="15635" width="6.42578125" customWidth="1"/>
    <col min="15636" max="15636" width="12.28515625" customWidth="1"/>
    <col min="15637" max="15637" width="0" hidden="1" customWidth="1"/>
    <col min="15638" max="15638" width="3.7109375" customWidth="1"/>
    <col min="15639" max="15639" width="11.140625" bestFit="1" customWidth="1"/>
    <col min="15642" max="15642" width="11.140625" customWidth="1"/>
    <col min="15873" max="15880" width="0" hidden="1" customWidth="1"/>
    <col min="15881" max="15881" width="3.7109375" customWidth="1"/>
    <col min="15882" max="15882" width="3.85546875" customWidth="1"/>
    <col min="15883" max="15883" width="3.7109375" customWidth="1"/>
    <col min="15884" max="15884" width="12.7109375" customWidth="1"/>
    <col min="15885" max="15885" width="52.7109375" customWidth="1"/>
    <col min="15886" max="15889" width="0" hidden="1" customWidth="1"/>
    <col min="15890" max="15890" width="12.28515625" customWidth="1"/>
    <col min="15891" max="15891" width="6.42578125" customWidth="1"/>
    <col min="15892" max="15892" width="12.28515625" customWidth="1"/>
    <col min="15893" max="15893" width="0" hidden="1" customWidth="1"/>
    <col min="15894" max="15894" width="3.7109375" customWidth="1"/>
    <col min="15895" max="15895" width="11.140625" bestFit="1" customWidth="1"/>
    <col min="15898" max="15898" width="11.140625" customWidth="1"/>
    <col min="16129" max="16136" width="0" hidden="1" customWidth="1"/>
    <col min="16137" max="16137" width="3.7109375" customWidth="1"/>
    <col min="16138" max="16138" width="3.85546875" customWidth="1"/>
    <col min="16139" max="16139" width="3.7109375" customWidth="1"/>
    <col min="16140" max="16140" width="12.7109375" customWidth="1"/>
    <col min="16141" max="16141" width="52.7109375" customWidth="1"/>
    <col min="16142" max="16145" width="0" hidden="1" customWidth="1"/>
    <col min="16146" max="16146" width="12.28515625" customWidth="1"/>
    <col min="16147" max="16147" width="6.42578125" customWidth="1"/>
    <col min="16148" max="16148" width="12.28515625" customWidth="1"/>
    <col min="16149" max="16149" width="0" hidden="1" customWidth="1"/>
    <col min="16150" max="16150" width="3.7109375" customWidth="1"/>
    <col min="16151" max="16151" width="11.140625" bestFit="1" customWidth="1"/>
    <col min="16154" max="16154" width="11.140625" customWidth="1"/>
  </cols>
  <sheetData>
    <row r="1" spans="12:23" hidden="1"/>
    <row r="2" spans="12:23" hidden="1"/>
    <row r="3" spans="12:23" hidden="1"/>
    <row r="4" spans="12:23" ht="3" customHeight="1"/>
    <row r="5" spans="12:23" ht="22.5" customHeight="1">
      <c r="L5" s="1" t="s">
        <v>632</v>
      </c>
      <c r="M5" s="1"/>
      <c r="N5" s="1"/>
      <c r="O5" s="1"/>
      <c r="P5" s="1"/>
      <c r="Q5" s="1"/>
      <c r="R5" s="1"/>
      <c r="S5" s="1"/>
      <c r="T5" s="1"/>
    </row>
    <row r="6" spans="12:23" ht="3" customHeight="1"/>
    <row r="7" spans="12:23">
      <c r="M7" t="s">
        <v>746</v>
      </c>
      <c r="O7" s="1"/>
      <c r="P7" s="1"/>
      <c r="Q7" s="1"/>
      <c r="R7" s="1"/>
      <c r="S7" s="1"/>
      <c r="T7" s="1"/>
    </row>
    <row r="9" spans="12:23">
      <c r="M9" t="s">
        <v>502</v>
      </c>
      <c r="O9" s="1" t="str">
        <f>IF(NameOrPr_ch="",IF(NameOrPr="","",NameOrPr),NameOrPr_ch)</f>
        <v>Комитет по тарифам и ценовой политике ЛО</v>
      </c>
      <c r="P9" s="1"/>
      <c r="Q9" s="1"/>
      <c r="R9" s="1"/>
      <c r="S9" s="1"/>
      <c r="T9" s="1"/>
    </row>
    <row r="10" spans="12:23">
      <c r="M10" t="s">
        <v>597</v>
      </c>
      <c r="O10" s="1" t="str">
        <f>IF(datePr_ch="",IF(datePr="","",datePr),datePr_ch)</f>
        <v>16.11.2022</v>
      </c>
      <c r="P10" s="1"/>
      <c r="Q10" s="1"/>
      <c r="R10" s="1"/>
      <c r="S10" s="1"/>
      <c r="T10" s="1"/>
    </row>
    <row r="11" spans="12:23">
      <c r="M11" t="s">
        <v>596</v>
      </c>
      <c r="O11" s="1" t="str">
        <f>IF(numberPr_ch="",IF(numberPr="","",numberPr),numberPr_ch)</f>
        <v>№132-п от 16.11.2022 г.; №529-п от 28.11.2022 г.</v>
      </c>
      <c r="P11" s="1"/>
      <c r="Q11" s="1"/>
      <c r="R11" s="1"/>
      <c r="S11" s="1"/>
      <c r="T11" s="1"/>
    </row>
    <row r="12" spans="12:23">
      <c r="M12" t="s">
        <v>501</v>
      </c>
      <c r="O12" s="1" t="str">
        <f>IF(IstPub_ch="",IF(IstPub="","",IstPub),IstPub_ch)</f>
        <v>https://tarif.lenobl.ru</v>
      </c>
      <c r="P12" s="1"/>
      <c r="Q12" s="1"/>
      <c r="R12" s="1"/>
      <c r="S12" s="1"/>
      <c r="T12" s="1"/>
    </row>
    <row r="13" spans="12:23">
      <c r="L13" s="1"/>
      <c r="M13" s="1"/>
      <c r="U13" t="s">
        <v>373</v>
      </c>
    </row>
    <row r="14" spans="12:23">
      <c r="O14" s="1"/>
      <c r="P14" s="1"/>
      <c r="Q14" s="1"/>
      <c r="R14" s="1"/>
      <c r="S14" s="1"/>
      <c r="T14" s="1"/>
      <c r="U14" s="1"/>
    </row>
    <row r="15" spans="12:23">
      <c r="L15" s="1" t="s">
        <v>454</v>
      </c>
      <c r="M15" s="1"/>
      <c r="N15" s="1"/>
      <c r="O15" s="1"/>
      <c r="P15" s="1"/>
      <c r="Q15" s="1"/>
      <c r="R15" s="1"/>
      <c r="S15" s="1"/>
      <c r="T15" s="1"/>
      <c r="U15" s="1"/>
      <c r="V15" s="1"/>
      <c r="W15" s="1" t="s">
        <v>455</v>
      </c>
    </row>
    <row r="16" spans="12:23" ht="14.25" customHeight="1">
      <c r="L16" s="1" t="s">
        <v>92</v>
      </c>
      <c r="M16" s="1" t="s">
        <v>640</v>
      </c>
      <c r="O16" s="1" t="s">
        <v>642</v>
      </c>
      <c r="P16" s="1"/>
      <c r="Q16" s="1"/>
      <c r="R16" s="1"/>
      <c r="S16" s="1"/>
      <c r="T16" s="1"/>
      <c r="U16" s="1" t="s">
        <v>341</v>
      </c>
      <c r="V16" s="1" t="s">
        <v>275</v>
      </c>
      <c r="W16" s="1"/>
    </row>
    <row r="17" spans="1:26" ht="14.25" customHeight="1">
      <c r="L17" s="1"/>
      <c r="M17" s="1"/>
      <c r="O17" s="1" t="s">
        <v>606</v>
      </c>
      <c r="P17" s="1" t="s">
        <v>271</v>
      </c>
      <c r="Q17" s="1"/>
      <c r="R17" s="1" t="s">
        <v>655</v>
      </c>
      <c r="S17" s="1"/>
      <c r="T17" s="1"/>
      <c r="U17" s="1"/>
      <c r="V17" s="1"/>
      <c r="W17" s="1"/>
    </row>
    <row r="18" spans="1:26" ht="33.75" customHeight="1">
      <c r="L18" s="1"/>
      <c r="M18" s="1"/>
      <c r="O18" s="1"/>
      <c r="P18" t="s">
        <v>607</v>
      </c>
      <c r="Q18" t="s">
        <v>6</v>
      </c>
      <c r="R18" t="s">
        <v>274</v>
      </c>
      <c r="S18" s="1" t="s">
        <v>273</v>
      </c>
      <c r="T18" s="1"/>
      <c r="U18" s="1"/>
      <c r="V18" s="1"/>
      <c r="W18" s="1"/>
    </row>
    <row r="19" spans="1:26">
      <c r="K19">
        <v>1</v>
      </c>
      <c r="L19" t="s">
        <v>93</v>
      </c>
      <c r="M19" t="s">
        <v>49</v>
      </c>
      <c r="N19" t="str">
        <f ca="1">OFFSET(N19,0,-1)</f>
        <v>2</v>
      </c>
      <c r="O19">
        <f ca="1">OFFSET(O19,0,-1)+1</f>
        <v>3</v>
      </c>
      <c r="P19">
        <f ca="1">OFFSET(P19,0,-1)+1</f>
        <v>4</v>
      </c>
      <c r="Q19">
        <f ca="1">OFFSET(Q19,0,-1)+1</f>
        <v>5</v>
      </c>
      <c r="R19">
        <f ca="1">OFFSET(R19,0,-1)+1</f>
        <v>6</v>
      </c>
      <c r="S19" s="1">
        <f ca="1">OFFSET(S19,0,-1)+1</f>
        <v>7</v>
      </c>
      <c r="T19" s="1"/>
      <c r="U19">
        <f ca="1">OFFSET(U19,0,-2)+1</f>
        <v>8</v>
      </c>
      <c r="V19">
        <f ca="1">OFFSET(V19,0,-1)</f>
        <v>8</v>
      </c>
      <c r="W19">
        <f ca="1">OFFSET(W19,0,-1)+1</f>
        <v>9</v>
      </c>
    </row>
    <row r="20" spans="1:26">
      <c r="A20" s="1">
        <v>1</v>
      </c>
      <c r="L20">
        <f>mergeValue(A20)</f>
        <v>1</v>
      </c>
      <c r="M20" t="s">
        <v>20</v>
      </c>
      <c r="O20" s="1"/>
      <c r="P20" s="1"/>
      <c r="Q20" s="1"/>
      <c r="R20" s="1"/>
      <c r="S20" s="1"/>
      <c r="T20" s="1"/>
      <c r="U20" s="1"/>
      <c r="V20" s="1"/>
      <c r="W20" t="s">
        <v>476</v>
      </c>
      <c r="Z20" t="str">
        <f t="shared" ref="Z20:Z33" si="0">IF(M20="","",M20 )</f>
        <v>Наименование тарифа</v>
      </c>
    </row>
    <row r="21" spans="1:26">
      <c r="A21" s="1"/>
      <c r="B21" s="1">
        <v>1</v>
      </c>
      <c r="L21" t="str">
        <f>mergeValue(A21) &amp;"."&amp; mergeValue(B21)</f>
        <v>1.1</v>
      </c>
      <c r="M21" t="s">
        <v>16</v>
      </c>
      <c r="O21" s="1"/>
      <c r="P21" s="1"/>
      <c r="Q21" s="1"/>
      <c r="R21" s="1"/>
      <c r="S21" s="1"/>
      <c r="T21" s="1"/>
      <c r="U21" s="1"/>
      <c r="V21" s="1"/>
      <c r="W21" t="s">
        <v>477</v>
      </c>
      <c r="Z21" t="str">
        <f t="shared" si="0"/>
        <v>Территория действия тарифа</v>
      </c>
    </row>
    <row r="22" spans="1:26">
      <c r="A22" s="1"/>
      <c r="B22" s="1"/>
      <c r="C22" s="1">
        <v>1</v>
      </c>
      <c r="L22" t="str">
        <f>mergeValue(A22) &amp;"."&amp; mergeValue(B22)&amp;"."&amp; mergeValue(C22)</f>
        <v>1.1.1</v>
      </c>
      <c r="M22" t="s">
        <v>7</v>
      </c>
      <c r="O22" s="1"/>
      <c r="P22" s="1"/>
      <c r="Q22" s="1"/>
      <c r="R22" s="1"/>
      <c r="S22" s="1"/>
      <c r="T22" s="1"/>
      <c r="U22" s="1"/>
      <c r="V22" s="1"/>
      <c r="W22" t="s">
        <v>634</v>
      </c>
      <c r="Z22" t="str">
        <f t="shared" si="0"/>
        <v xml:space="preserve">Наименование системы теплоснабжения </v>
      </c>
    </row>
    <row r="23" spans="1:26">
      <c r="A23" s="1"/>
      <c r="B23" s="1"/>
      <c r="C23" s="1"/>
      <c r="D23" s="1">
        <v>1</v>
      </c>
      <c r="L23" t="str">
        <f>mergeValue(A23) &amp;"."&amp; mergeValue(B23)&amp;"."&amp; mergeValue(C23)&amp;"."&amp; mergeValue(D23)</f>
        <v>1.1.1.1</v>
      </c>
      <c r="M23" t="s">
        <v>22</v>
      </c>
      <c r="O23" s="1"/>
      <c r="P23" s="1"/>
      <c r="Q23" s="1"/>
      <c r="R23" s="1"/>
      <c r="S23" s="1"/>
      <c r="T23" s="1"/>
      <c r="U23" s="1"/>
      <c r="V23" s="1"/>
      <c r="W23" t="s">
        <v>635</v>
      </c>
      <c r="Z23" t="str">
        <f t="shared" si="0"/>
        <v xml:space="preserve">Источник тепловой энергии  </v>
      </c>
    </row>
    <row r="24" spans="1:26">
      <c r="A24" s="1"/>
      <c r="B24" s="1"/>
      <c r="C24" s="1"/>
      <c r="D24" s="1"/>
      <c r="E24" s="1">
        <v>1</v>
      </c>
      <c r="H24">
        <v>1</v>
      </c>
      <c r="I24" s="1">
        <v>1</v>
      </c>
      <c r="L24" t="str">
        <f>mergeValue(A24) &amp;"."&amp; mergeValue(B24)&amp;"."&amp; mergeValue(C24)&amp;"."&amp; mergeValue(D24)&amp;"."&amp; mergeValue(E24)</f>
        <v>1.1.1.1.1</v>
      </c>
      <c r="M24" t="s">
        <v>9</v>
      </c>
      <c r="O24" s="1"/>
      <c r="P24" s="1"/>
      <c r="Q24" s="1"/>
      <c r="R24" s="1"/>
      <c r="S24" s="1"/>
      <c r="T24" s="1"/>
      <c r="U24" s="1"/>
      <c r="V24" s="1"/>
      <c r="W24" t="s">
        <v>639</v>
      </c>
      <c r="Z24" t="str">
        <f t="shared" si="0"/>
        <v>Схема подключения теплопотребляющей установки к коллектору источника тепловой энергии</v>
      </c>
    </row>
    <row r="25" spans="1:26">
      <c r="A25" s="1"/>
      <c r="B25" s="1"/>
      <c r="C25" s="1"/>
      <c r="D25" s="1"/>
      <c r="E25" s="1"/>
      <c r="F25" s="1">
        <v>1</v>
      </c>
      <c r="I25" s="1"/>
      <c r="J25" s="1">
        <v>1</v>
      </c>
      <c r="L25" t="str">
        <f>mergeValue(A25) &amp;"."&amp; mergeValue(B25)&amp;"."&amp; mergeValue(C25)&amp;"."&amp; mergeValue(D25)&amp;"."&amp; mergeValue(E25)&amp;"."&amp; mergeValue(F25)</f>
        <v>1.1.1.1.1.1</v>
      </c>
      <c r="M25" t="s">
        <v>10</v>
      </c>
      <c r="O25" s="1"/>
      <c r="P25" s="1"/>
      <c r="Q25" s="1"/>
      <c r="R25" s="1"/>
      <c r="S25" s="1"/>
      <c r="T25" s="1"/>
      <c r="U25" s="1"/>
      <c r="V25" s="1"/>
      <c r="W25" t="s">
        <v>637</v>
      </c>
      <c r="Z25" t="str">
        <f t="shared" si="0"/>
        <v>Группа потребителей</v>
      </c>
    </row>
    <row r="26" spans="1:26" ht="189" customHeight="1">
      <c r="A26" s="1"/>
      <c r="B26" s="1"/>
      <c r="C26" s="1"/>
      <c r="D26" s="1"/>
      <c r="E26" s="1"/>
      <c r="F26" s="1"/>
      <c r="G26">
        <v>1</v>
      </c>
      <c r="I26" s="1"/>
      <c r="J26" s="1"/>
      <c r="K26">
        <v>1</v>
      </c>
      <c r="L26" t="str">
        <f>mergeValue(A26) &amp;"."&amp; mergeValue(B26)&amp;"."&amp; mergeValue(C26)&amp;"."&amp; mergeValue(D26)&amp;"."&amp; mergeValue(E26)&amp;"."&amp; mergeValue(F26)&amp;"."&amp; mergeValue(G26)</f>
        <v>1.1.1.1.1.1.1</v>
      </c>
      <c r="R26" s="1"/>
      <c r="S26" s="1" t="s">
        <v>84</v>
      </c>
      <c r="T26" s="1"/>
      <c r="U26" s="1" t="s">
        <v>85</v>
      </c>
      <c r="W26" s="1" t="s">
        <v>656</v>
      </c>
      <c r="X26" t="str">
        <f>strCheckDate(O27:V27)</f>
        <v/>
      </c>
      <c r="Z26" t="str">
        <f t="shared" si="0"/>
        <v/>
      </c>
    </row>
    <row r="27" spans="1:26" hidden="1">
      <c r="A27" s="1"/>
      <c r="B27" s="1"/>
      <c r="C27" s="1"/>
      <c r="D27" s="1"/>
      <c r="E27" s="1"/>
      <c r="F27" s="1"/>
      <c r="I27" s="1"/>
      <c r="J27" s="1"/>
      <c r="Q27" t="str">
        <f>R26 &amp; "-" &amp; T26</f>
        <v>-</v>
      </c>
      <c r="R27" s="1"/>
      <c r="S27" s="1"/>
      <c r="T27" s="1"/>
      <c r="U27" s="1"/>
      <c r="W27" s="1"/>
      <c r="Z27" t="str">
        <f t="shared" si="0"/>
        <v/>
      </c>
    </row>
    <row r="28" spans="1:26" ht="15" customHeight="1">
      <c r="A28" s="1"/>
      <c r="B28" s="1"/>
      <c r="C28" s="1"/>
      <c r="D28" s="1"/>
      <c r="E28" s="1"/>
      <c r="F28" s="1"/>
      <c r="I28" s="1"/>
      <c r="J28" s="1"/>
      <c r="M28" t="s">
        <v>25</v>
      </c>
      <c r="W28" s="1"/>
      <c r="Z28" t="str">
        <f t="shared" si="0"/>
        <v>Добавить вид теплоносителя (параметры теплоносителя)</v>
      </c>
    </row>
    <row r="29" spans="1:26" ht="15" customHeight="1">
      <c r="A29" s="1"/>
      <c r="B29" s="1"/>
      <c r="C29" s="1"/>
      <c r="D29" s="1"/>
      <c r="E29" s="1"/>
      <c r="I29" s="1"/>
      <c r="M29" t="s">
        <v>11</v>
      </c>
      <c r="Z29" t="str">
        <f t="shared" si="0"/>
        <v>Добавить группу потребителей</v>
      </c>
    </row>
    <row r="30" spans="1:26" ht="15" customHeight="1">
      <c r="A30" s="1"/>
      <c r="B30" s="1"/>
      <c r="C30" s="1"/>
      <c r="D30" s="1"/>
      <c r="M30" t="s">
        <v>12</v>
      </c>
      <c r="Z30" t="str">
        <f t="shared" si="0"/>
        <v>Добавить схему подключения</v>
      </c>
    </row>
    <row r="31" spans="1:26" ht="15" customHeight="1">
      <c r="A31" s="1"/>
      <c r="B31" s="1"/>
      <c r="C31" s="1"/>
      <c r="M31" t="s">
        <v>17</v>
      </c>
      <c r="Z31" t="str">
        <f t="shared" si="0"/>
        <v>Добавить источник тепловой энергии</v>
      </c>
    </row>
    <row r="32" spans="1:26" ht="15" customHeight="1">
      <c r="A32" s="1"/>
      <c r="B32" s="1"/>
      <c r="M32" t="s">
        <v>18</v>
      </c>
      <c r="Z32" t="str">
        <f t="shared" si="0"/>
        <v>Добавить наименование системы теплоснабжения</v>
      </c>
    </row>
    <row r="33" spans="1:26" ht="15" customHeight="1">
      <c r="A33" s="1"/>
      <c r="M33" t="s">
        <v>19</v>
      </c>
      <c r="Z33" t="str">
        <f t="shared" si="0"/>
        <v>Добавить территорию действия тарифа</v>
      </c>
    </row>
    <row r="34" spans="1:26" ht="15" customHeight="1">
      <c r="M34" t="s">
        <v>309</v>
      </c>
    </row>
    <row r="36" spans="1:26" ht="105.75" customHeight="1">
      <c r="L36">
        <v>1</v>
      </c>
      <c r="M36" s="1" t="s">
        <v>633</v>
      </c>
      <c r="N36" s="1"/>
      <c r="O36" s="1"/>
      <c r="P36" s="1"/>
      <c r="Q36" s="1"/>
      <c r="R36" s="1"/>
      <c r="S36" s="1"/>
      <c r="T36" s="1"/>
      <c r="U36" s="1"/>
      <c r="V36" s="1"/>
      <c r="W36" s="1"/>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sheetPr codeName="List05_8">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184</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30.11.2022</v>
      </c>
      <c r="I7" t="s">
        <v>493</v>
      </c>
    </row>
    <row r="8" spans="1:10">
      <c r="A8" s="1">
        <v>1</v>
      </c>
      <c r="F8" t="str">
        <f>"2." &amp;mergeValue(A8)</f>
        <v>2.1</v>
      </c>
      <c r="G8" t="s">
        <v>494</v>
      </c>
      <c r="I8" t="s">
        <v>591</v>
      </c>
    </row>
    <row r="9" spans="1:10">
      <c r="A9" s="1"/>
      <c r="F9" t="str">
        <f>"3." &amp;mergeValue(A9)</f>
        <v>3.1</v>
      </c>
      <c r="G9" t="s">
        <v>495</v>
      </c>
      <c r="I9" t="s">
        <v>589</v>
      </c>
    </row>
    <row r="10" spans="1:10">
      <c r="A10" s="1"/>
      <c r="F10" t="str">
        <f>"4."&amp;mergeValue(A10)</f>
        <v>4.1</v>
      </c>
      <c r="G10" t="s">
        <v>496</v>
      </c>
      <c r="H10" t="s">
        <v>458</v>
      </c>
    </row>
    <row r="11" spans="1:10">
      <c r="A11" s="1"/>
      <c r="B11" s="1">
        <v>1</v>
      </c>
      <c r="F11" t="str">
        <f>"4."&amp;mergeValue(A11) &amp;"."&amp;mergeValue(B11)</f>
        <v>4.1.1</v>
      </c>
      <c r="G11" t="s">
        <v>593</v>
      </c>
      <c r="H11" t="str">
        <f>IF(region_name="","",region_name)</f>
        <v>Ленинградская область</v>
      </c>
      <c r="I11" t="s">
        <v>499</v>
      </c>
    </row>
    <row r="12" spans="1:10">
      <c r="A12" s="1"/>
      <c r="B12" s="1"/>
      <c r="C12" s="1">
        <v>1</v>
      </c>
      <c r="F12" t="str">
        <f>"4."&amp;mergeValue(A12) &amp;"."&amp;mergeValue(B12)&amp;"."&amp;mergeValue(C12)</f>
        <v>4.1.1.1</v>
      </c>
      <c r="G12" t="s">
        <v>497</v>
      </c>
      <c r="I12" t="s">
        <v>500</v>
      </c>
    </row>
    <row r="13" spans="1:10" ht="39" customHeight="1">
      <c r="A13" s="1"/>
      <c r="B13" s="1"/>
      <c r="C13" s="1"/>
      <c r="D13">
        <v>1</v>
      </c>
      <c r="F13" t="str">
        <f>"4."&amp;mergeValue(A13) &amp;"."&amp;mergeValue(B13)&amp;"."&amp;mergeValue(C13)&amp;"."&amp;mergeValue(D13)</f>
        <v>4.1.1.1.1</v>
      </c>
      <c r="G13" t="s">
        <v>498</v>
      </c>
      <c r="I13" s="1" t="s">
        <v>592</v>
      </c>
    </row>
    <row r="14" spans="1:10">
      <c r="A14" s="1"/>
      <c r="B14" s="1"/>
      <c r="C14" s="1"/>
      <c r="G14" t="s">
        <v>4</v>
      </c>
      <c r="I14" s="1"/>
    </row>
    <row r="15" spans="1:10">
      <c r="A15" s="1"/>
      <c r="B15" s="1"/>
      <c r="G15" t="s">
        <v>403</v>
      </c>
    </row>
    <row r="16" spans="1:10">
      <c r="A16" s="1"/>
      <c r="G16" t="s">
        <v>506</v>
      </c>
    </row>
    <row r="17" spans="7:8">
      <c r="G17" t="s">
        <v>505</v>
      </c>
    </row>
    <row r="18" spans="7:8" ht="3" customHeight="1"/>
    <row r="19" spans="7:8" ht="15" customHeight="1">
      <c r="G19" s="1" t="s">
        <v>594</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sheetPr codeName="List06_8">
    <tabColor rgb="FFEAEBEE"/>
    <pageSetUpPr fitToPage="1"/>
  </sheetPr>
  <dimension ref="A1:AA34"/>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5" width="23.7109375" customWidth="1"/>
    <col min="16" max="17" width="1.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57" max="264" width="0" hidden="1" customWidth="1"/>
    <col min="265" max="267" width="3.7109375" customWidth="1"/>
    <col min="268" max="268" width="12.7109375" customWidth="1"/>
    <col min="269" max="269" width="51.140625" customWidth="1"/>
    <col min="270" max="270" width="0" hidden="1" customWidth="1"/>
    <col min="271" max="271" width="18.7109375" customWidth="1"/>
    <col min="272" max="273" width="0" hidden="1" customWidth="1"/>
    <col min="274" max="274" width="11.7109375" customWidth="1"/>
    <col min="275" max="275" width="6.42578125" bestFit="1" customWidth="1"/>
    <col min="276" max="276" width="11.7109375" customWidth="1"/>
    <col min="277" max="277" width="0" hidden="1" customWidth="1"/>
    <col min="278" max="278" width="3.7109375" customWidth="1"/>
    <col min="279" max="279" width="11.140625" bestFit="1" customWidth="1"/>
    <col min="513" max="520" width="0" hidden="1" customWidth="1"/>
    <col min="521" max="523" width="3.7109375" customWidth="1"/>
    <col min="524" max="524" width="12.7109375" customWidth="1"/>
    <col min="525" max="525" width="51.140625" customWidth="1"/>
    <col min="526" max="526" width="0" hidden="1" customWidth="1"/>
    <col min="527" max="527" width="18.7109375" customWidth="1"/>
    <col min="528" max="529" width="0" hidden="1" customWidth="1"/>
    <col min="530" max="530" width="11.7109375" customWidth="1"/>
    <col min="531" max="531" width="6.42578125" bestFit="1" customWidth="1"/>
    <col min="532" max="532" width="11.7109375" customWidth="1"/>
    <col min="533" max="533" width="0" hidden="1" customWidth="1"/>
    <col min="534" max="534" width="3.7109375" customWidth="1"/>
    <col min="535" max="535" width="11.140625" bestFit="1" customWidth="1"/>
    <col min="769" max="776" width="0" hidden="1" customWidth="1"/>
    <col min="777" max="779" width="3.7109375" customWidth="1"/>
    <col min="780" max="780" width="12.7109375" customWidth="1"/>
    <col min="781" max="781" width="51.140625" customWidth="1"/>
    <col min="782" max="782" width="0" hidden="1" customWidth="1"/>
    <col min="783" max="783" width="18.7109375" customWidth="1"/>
    <col min="784" max="785" width="0" hidden="1" customWidth="1"/>
    <col min="786" max="786" width="11.7109375" customWidth="1"/>
    <col min="787" max="787" width="6.42578125" bestFit="1" customWidth="1"/>
    <col min="788" max="788" width="11.7109375" customWidth="1"/>
    <col min="789" max="789" width="0" hidden="1" customWidth="1"/>
    <col min="790" max="790" width="3.7109375" customWidth="1"/>
    <col min="791" max="791" width="11.140625" bestFit="1" customWidth="1"/>
    <col min="1025" max="1032" width="0" hidden="1" customWidth="1"/>
    <col min="1033" max="1035" width="3.7109375" customWidth="1"/>
    <col min="1036" max="1036" width="12.7109375" customWidth="1"/>
    <col min="1037" max="1037" width="51.140625" customWidth="1"/>
    <col min="1038" max="1038" width="0" hidden="1" customWidth="1"/>
    <col min="1039" max="1039" width="18.7109375" customWidth="1"/>
    <col min="1040" max="1041" width="0" hidden="1" customWidth="1"/>
    <col min="1042" max="1042" width="11.7109375" customWidth="1"/>
    <col min="1043" max="1043" width="6.42578125" bestFit="1" customWidth="1"/>
    <col min="1044" max="1044" width="11.7109375" customWidth="1"/>
    <col min="1045" max="1045" width="0" hidden="1" customWidth="1"/>
    <col min="1046" max="1046" width="3.7109375" customWidth="1"/>
    <col min="1047" max="1047" width="11.140625" bestFit="1" customWidth="1"/>
    <col min="1281" max="1288" width="0" hidden="1" customWidth="1"/>
    <col min="1289" max="1291" width="3.7109375" customWidth="1"/>
    <col min="1292" max="1292" width="12.7109375" customWidth="1"/>
    <col min="1293" max="1293" width="51.140625" customWidth="1"/>
    <col min="1294" max="1294" width="0" hidden="1" customWidth="1"/>
    <col min="1295" max="1295" width="18.7109375" customWidth="1"/>
    <col min="1296" max="1297" width="0" hidden="1" customWidth="1"/>
    <col min="1298" max="1298" width="11.7109375" customWidth="1"/>
    <col min="1299" max="1299" width="6.42578125" bestFit="1" customWidth="1"/>
    <col min="1300" max="1300" width="11.7109375" customWidth="1"/>
    <col min="1301" max="1301" width="0" hidden="1" customWidth="1"/>
    <col min="1302" max="1302" width="3.7109375" customWidth="1"/>
    <col min="1303" max="1303" width="11.140625" bestFit="1" customWidth="1"/>
    <col min="1537" max="1544" width="0" hidden="1" customWidth="1"/>
    <col min="1545" max="1547" width="3.7109375" customWidth="1"/>
    <col min="1548" max="1548" width="12.7109375" customWidth="1"/>
    <col min="1549" max="1549" width="51.140625" customWidth="1"/>
    <col min="1550" max="1550" width="0" hidden="1" customWidth="1"/>
    <col min="1551" max="1551" width="18.7109375" customWidth="1"/>
    <col min="1552" max="1553" width="0" hidden="1" customWidth="1"/>
    <col min="1554" max="1554" width="11.7109375" customWidth="1"/>
    <col min="1555" max="1555" width="6.42578125" bestFit="1" customWidth="1"/>
    <col min="1556" max="1556" width="11.7109375" customWidth="1"/>
    <col min="1557" max="1557" width="0" hidden="1" customWidth="1"/>
    <col min="1558" max="1558" width="3.7109375" customWidth="1"/>
    <col min="1559" max="1559" width="11.140625" bestFit="1" customWidth="1"/>
    <col min="1793" max="1800" width="0" hidden="1" customWidth="1"/>
    <col min="1801" max="1803" width="3.7109375" customWidth="1"/>
    <col min="1804" max="1804" width="12.7109375" customWidth="1"/>
    <col min="1805" max="1805" width="51.140625" customWidth="1"/>
    <col min="1806" max="1806" width="0" hidden="1" customWidth="1"/>
    <col min="1807" max="1807" width="18.7109375" customWidth="1"/>
    <col min="1808" max="1809" width="0" hidden="1" customWidth="1"/>
    <col min="1810" max="1810" width="11.7109375" customWidth="1"/>
    <col min="1811" max="1811" width="6.42578125" bestFit="1" customWidth="1"/>
    <col min="1812" max="1812" width="11.7109375" customWidth="1"/>
    <col min="1813" max="1813" width="0" hidden="1" customWidth="1"/>
    <col min="1814" max="1814" width="3.7109375" customWidth="1"/>
    <col min="1815" max="1815" width="11.140625" bestFit="1" customWidth="1"/>
    <col min="2049" max="2056" width="0" hidden="1" customWidth="1"/>
    <col min="2057" max="2059" width="3.7109375" customWidth="1"/>
    <col min="2060" max="2060" width="12.7109375" customWidth="1"/>
    <col min="2061" max="2061" width="51.140625" customWidth="1"/>
    <col min="2062" max="2062" width="0" hidden="1" customWidth="1"/>
    <col min="2063" max="2063" width="18.7109375" customWidth="1"/>
    <col min="2064" max="2065" width="0" hidden="1" customWidth="1"/>
    <col min="2066" max="2066" width="11.7109375" customWidth="1"/>
    <col min="2067" max="2067" width="6.42578125" bestFit="1" customWidth="1"/>
    <col min="2068" max="2068" width="11.7109375" customWidth="1"/>
    <col min="2069" max="2069" width="0" hidden="1" customWidth="1"/>
    <col min="2070" max="2070" width="3.7109375" customWidth="1"/>
    <col min="2071" max="2071" width="11.140625" bestFit="1" customWidth="1"/>
    <col min="2305" max="2312" width="0" hidden="1" customWidth="1"/>
    <col min="2313" max="2315" width="3.7109375" customWidth="1"/>
    <col min="2316" max="2316" width="12.7109375" customWidth="1"/>
    <col min="2317" max="2317" width="51.140625" customWidth="1"/>
    <col min="2318" max="2318" width="0" hidden="1" customWidth="1"/>
    <col min="2319" max="2319" width="18.7109375" customWidth="1"/>
    <col min="2320" max="2321" width="0" hidden="1" customWidth="1"/>
    <col min="2322" max="2322" width="11.7109375" customWidth="1"/>
    <col min="2323" max="2323" width="6.42578125" bestFit="1" customWidth="1"/>
    <col min="2324" max="2324" width="11.7109375" customWidth="1"/>
    <col min="2325" max="2325" width="0" hidden="1" customWidth="1"/>
    <col min="2326" max="2326" width="3.7109375" customWidth="1"/>
    <col min="2327" max="2327" width="11.140625" bestFit="1" customWidth="1"/>
    <col min="2561" max="2568" width="0" hidden="1" customWidth="1"/>
    <col min="2569" max="2571" width="3.7109375" customWidth="1"/>
    <col min="2572" max="2572" width="12.7109375" customWidth="1"/>
    <col min="2573" max="2573" width="51.140625" customWidth="1"/>
    <col min="2574" max="2574" width="0" hidden="1" customWidth="1"/>
    <col min="2575" max="2575" width="18.7109375" customWidth="1"/>
    <col min="2576" max="2577" width="0" hidden="1" customWidth="1"/>
    <col min="2578" max="2578" width="11.7109375" customWidth="1"/>
    <col min="2579" max="2579" width="6.42578125" bestFit="1" customWidth="1"/>
    <col min="2580" max="2580" width="11.7109375" customWidth="1"/>
    <col min="2581" max="2581" width="0" hidden="1" customWidth="1"/>
    <col min="2582" max="2582" width="3.7109375" customWidth="1"/>
    <col min="2583" max="2583" width="11.140625" bestFit="1" customWidth="1"/>
    <col min="2817" max="2824" width="0" hidden="1" customWidth="1"/>
    <col min="2825" max="2827" width="3.7109375" customWidth="1"/>
    <col min="2828" max="2828" width="12.7109375" customWidth="1"/>
    <col min="2829" max="2829" width="51.140625" customWidth="1"/>
    <col min="2830" max="2830" width="0" hidden="1" customWidth="1"/>
    <col min="2831" max="2831" width="18.7109375" customWidth="1"/>
    <col min="2832" max="2833" width="0" hidden="1" customWidth="1"/>
    <col min="2834" max="2834" width="11.7109375" customWidth="1"/>
    <col min="2835" max="2835" width="6.42578125" bestFit="1" customWidth="1"/>
    <col min="2836" max="2836" width="11.7109375" customWidth="1"/>
    <col min="2837" max="2837" width="0" hidden="1" customWidth="1"/>
    <col min="2838" max="2838" width="3.7109375" customWidth="1"/>
    <col min="2839" max="2839" width="11.140625" bestFit="1" customWidth="1"/>
    <col min="3073" max="3080" width="0" hidden="1" customWidth="1"/>
    <col min="3081" max="3083" width="3.7109375" customWidth="1"/>
    <col min="3084" max="3084" width="12.7109375" customWidth="1"/>
    <col min="3085" max="3085" width="51.140625" customWidth="1"/>
    <col min="3086" max="3086" width="0" hidden="1" customWidth="1"/>
    <col min="3087" max="3087" width="18.7109375" customWidth="1"/>
    <col min="3088" max="3089" width="0" hidden="1" customWidth="1"/>
    <col min="3090" max="3090" width="11.7109375" customWidth="1"/>
    <col min="3091" max="3091" width="6.42578125" bestFit="1" customWidth="1"/>
    <col min="3092" max="3092" width="11.7109375" customWidth="1"/>
    <col min="3093" max="3093" width="0" hidden="1" customWidth="1"/>
    <col min="3094" max="3094" width="3.7109375" customWidth="1"/>
    <col min="3095" max="3095" width="11.140625" bestFit="1" customWidth="1"/>
    <col min="3329" max="3336" width="0" hidden="1" customWidth="1"/>
    <col min="3337" max="3339" width="3.7109375" customWidth="1"/>
    <col min="3340" max="3340" width="12.7109375" customWidth="1"/>
    <col min="3341" max="3341" width="51.140625" customWidth="1"/>
    <col min="3342" max="3342" width="0" hidden="1" customWidth="1"/>
    <col min="3343" max="3343" width="18.7109375" customWidth="1"/>
    <col min="3344" max="3345" width="0" hidden="1" customWidth="1"/>
    <col min="3346" max="3346" width="11.7109375" customWidth="1"/>
    <col min="3347" max="3347" width="6.42578125" bestFit="1" customWidth="1"/>
    <col min="3348" max="3348" width="11.7109375" customWidth="1"/>
    <col min="3349" max="3349" width="0" hidden="1" customWidth="1"/>
    <col min="3350" max="3350" width="3.7109375" customWidth="1"/>
    <col min="3351" max="3351" width="11.140625" bestFit="1" customWidth="1"/>
    <col min="3585" max="3592" width="0" hidden="1" customWidth="1"/>
    <col min="3593" max="3595" width="3.7109375" customWidth="1"/>
    <col min="3596" max="3596" width="12.7109375" customWidth="1"/>
    <col min="3597" max="3597" width="51.140625" customWidth="1"/>
    <col min="3598" max="3598" width="0" hidden="1" customWidth="1"/>
    <col min="3599" max="3599" width="18.7109375" customWidth="1"/>
    <col min="3600" max="3601" width="0" hidden="1" customWidth="1"/>
    <col min="3602" max="3602" width="11.7109375" customWidth="1"/>
    <col min="3603" max="3603" width="6.42578125" bestFit="1" customWidth="1"/>
    <col min="3604" max="3604" width="11.7109375" customWidth="1"/>
    <col min="3605" max="3605" width="0" hidden="1" customWidth="1"/>
    <col min="3606" max="3606" width="3.7109375" customWidth="1"/>
    <col min="3607" max="3607" width="11.140625" bestFit="1" customWidth="1"/>
    <col min="3841" max="3848" width="0" hidden="1" customWidth="1"/>
    <col min="3849" max="3851" width="3.7109375" customWidth="1"/>
    <col min="3852" max="3852" width="12.7109375" customWidth="1"/>
    <col min="3853" max="3853" width="51.140625" customWidth="1"/>
    <col min="3854" max="3854" width="0" hidden="1" customWidth="1"/>
    <col min="3855" max="3855" width="18.7109375" customWidth="1"/>
    <col min="3856" max="3857" width="0" hidden="1" customWidth="1"/>
    <col min="3858" max="3858" width="11.7109375" customWidth="1"/>
    <col min="3859" max="3859" width="6.42578125" bestFit="1" customWidth="1"/>
    <col min="3860" max="3860" width="11.7109375" customWidth="1"/>
    <col min="3861" max="3861" width="0" hidden="1" customWidth="1"/>
    <col min="3862" max="3862" width="3.7109375" customWidth="1"/>
    <col min="3863" max="3863" width="11.140625" bestFit="1" customWidth="1"/>
    <col min="4097" max="4104" width="0" hidden="1" customWidth="1"/>
    <col min="4105" max="4107" width="3.7109375" customWidth="1"/>
    <col min="4108" max="4108" width="12.7109375" customWidth="1"/>
    <col min="4109" max="4109" width="51.140625" customWidth="1"/>
    <col min="4110" max="4110" width="0" hidden="1" customWidth="1"/>
    <col min="4111" max="4111" width="18.7109375" customWidth="1"/>
    <col min="4112" max="4113" width="0" hidden="1" customWidth="1"/>
    <col min="4114" max="4114" width="11.7109375" customWidth="1"/>
    <col min="4115" max="4115" width="6.42578125" bestFit="1" customWidth="1"/>
    <col min="4116" max="4116" width="11.7109375" customWidth="1"/>
    <col min="4117" max="4117" width="0" hidden="1" customWidth="1"/>
    <col min="4118" max="4118" width="3.7109375" customWidth="1"/>
    <col min="4119" max="4119" width="11.140625" bestFit="1" customWidth="1"/>
    <col min="4353" max="4360" width="0" hidden="1" customWidth="1"/>
    <col min="4361" max="4363" width="3.7109375" customWidth="1"/>
    <col min="4364" max="4364" width="12.7109375" customWidth="1"/>
    <col min="4365" max="4365" width="51.140625" customWidth="1"/>
    <col min="4366" max="4366" width="0" hidden="1" customWidth="1"/>
    <col min="4367" max="4367" width="18.7109375" customWidth="1"/>
    <col min="4368" max="4369" width="0" hidden="1" customWidth="1"/>
    <col min="4370" max="4370" width="11.7109375" customWidth="1"/>
    <col min="4371" max="4371" width="6.42578125" bestFit="1" customWidth="1"/>
    <col min="4372" max="4372" width="11.7109375" customWidth="1"/>
    <col min="4373" max="4373" width="0" hidden="1" customWidth="1"/>
    <col min="4374" max="4374" width="3.7109375" customWidth="1"/>
    <col min="4375" max="4375" width="11.140625" bestFit="1" customWidth="1"/>
    <col min="4609" max="4616" width="0" hidden="1" customWidth="1"/>
    <col min="4617" max="4619" width="3.7109375" customWidth="1"/>
    <col min="4620" max="4620" width="12.7109375" customWidth="1"/>
    <col min="4621" max="4621" width="51.140625" customWidth="1"/>
    <col min="4622" max="4622" width="0" hidden="1" customWidth="1"/>
    <col min="4623" max="4623" width="18.7109375" customWidth="1"/>
    <col min="4624" max="4625" width="0" hidden="1" customWidth="1"/>
    <col min="4626" max="4626" width="11.7109375" customWidth="1"/>
    <col min="4627" max="4627" width="6.42578125" bestFit="1" customWidth="1"/>
    <col min="4628" max="4628" width="11.7109375" customWidth="1"/>
    <col min="4629" max="4629" width="0" hidden="1" customWidth="1"/>
    <col min="4630" max="4630" width="3.7109375" customWidth="1"/>
    <col min="4631" max="4631" width="11.140625" bestFit="1" customWidth="1"/>
    <col min="4865" max="4872" width="0" hidden="1" customWidth="1"/>
    <col min="4873" max="4875" width="3.7109375" customWidth="1"/>
    <col min="4876" max="4876" width="12.7109375" customWidth="1"/>
    <col min="4877" max="4877" width="51.140625" customWidth="1"/>
    <col min="4878" max="4878" width="0" hidden="1" customWidth="1"/>
    <col min="4879" max="4879" width="18.7109375" customWidth="1"/>
    <col min="4880" max="4881" width="0" hidden="1" customWidth="1"/>
    <col min="4882" max="4882" width="11.7109375" customWidth="1"/>
    <col min="4883" max="4883" width="6.42578125" bestFit="1" customWidth="1"/>
    <col min="4884" max="4884" width="11.7109375" customWidth="1"/>
    <col min="4885" max="4885" width="0" hidden="1" customWidth="1"/>
    <col min="4886" max="4886" width="3.7109375" customWidth="1"/>
    <col min="4887" max="4887" width="11.140625" bestFit="1" customWidth="1"/>
    <col min="5121" max="5128" width="0" hidden="1" customWidth="1"/>
    <col min="5129" max="5131" width="3.7109375" customWidth="1"/>
    <col min="5132" max="5132" width="12.7109375" customWidth="1"/>
    <col min="5133" max="5133" width="51.140625" customWidth="1"/>
    <col min="5134" max="5134" width="0" hidden="1" customWidth="1"/>
    <col min="5135" max="5135" width="18.7109375" customWidth="1"/>
    <col min="5136" max="5137" width="0" hidden="1" customWidth="1"/>
    <col min="5138" max="5138" width="11.7109375" customWidth="1"/>
    <col min="5139" max="5139" width="6.42578125" bestFit="1" customWidth="1"/>
    <col min="5140" max="5140" width="11.7109375" customWidth="1"/>
    <col min="5141" max="5141" width="0" hidden="1" customWidth="1"/>
    <col min="5142" max="5142" width="3.7109375" customWidth="1"/>
    <col min="5143" max="5143" width="11.140625" bestFit="1" customWidth="1"/>
    <col min="5377" max="5384" width="0" hidden="1" customWidth="1"/>
    <col min="5385" max="5387" width="3.7109375" customWidth="1"/>
    <col min="5388" max="5388" width="12.7109375" customWidth="1"/>
    <col min="5389" max="5389" width="51.140625" customWidth="1"/>
    <col min="5390" max="5390" width="0" hidden="1" customWidth="1"/>
    <col min="5391" max="5391" width="18.7109375" customWidth="1"/>
    <col min="5392" max="5393" width="0" hidden="1" customWidth="1"/>
    <col min="5394" max="5394" width="11.7109375" customWidth="1"/>
    <col min="5395" max="5395" width="6.42578125" bestFit="1" customWidth="1"/>
    <col min="5396" max="5396" width="11.7109375" customWidth="1"/>
    <col min="5397" max="5397" width="0" hidden="1" customWidth="1"/>
    <col min="5398" max="5398" width="3.7109375" customWidth="1"/>
    <col min="5399" max="5399" width="11.140625" bestFit="1" customWidth="1"/>
    <col min="5633" max="5640" width="0" hidden="1" customWidth="1"/>
    <col min="5641" max="5643" width="3.7109375" customWidth="1"/>
    <col min="5644" max="5644" width="12.7109375" customWidth="1"/>
    <col min="5645" max="5645" width="51.140625" customWidth="1"/>
    <col min="5646" max="5646" width="0" hidden="1" customWidth="1"/>
    <col min="5647" max="5647" width="18.7109375" customWidth="1"/>
    <col min="5648" max="5649" width="0" hidden="1" customWidth="1"/>
    <col min="5650" max="5650" width="11.7109375" customWidth="1"/>
    <col min="5651" max="5651" width="6.42578125" bestFit="1" customWidth="1"/>
    <col min="5652" max="5652" width="11.7109375" customWidth="1"/>
    <col min="5653" max="5653" width="0" hidden="1" customWidth="1"/>
    <col min="5654" max="5654" width="3.7109375" customWidth="1"/>
    <col min="5655" max="5655" width="11.140625" bestFit="1" customWidth="1"/>
    <col min="5889" max="5896" width="0" hidden="1" customWidth="1"/>
    <col min="5897" max="5899" width="3.7109375" customWidth="1"/>
    <col min="5900" max="5900" width="12.7109375" customWidth="1"/>
    <col min="5901" max="5901" width="51.140625" customWidth="1"/>
    <col min="5902" max="5902" width="0" hidden="1" customWidth="1"/>
    <col min="5903" max="5903" width="18.7109375" customWidth="1"/>
    <col min="5904" max="5905" width="0" hidden="1" customWidth="1"/>
    <col min="5906" max="5906" width="11.7109375" customWidth="1"/>
    <col min="5907" max="5907" width="6.42578125" bestFit="1" customWidth="1"/>
    <col min="5908" max="5908" width="11.7109375" customWidth="1"/>
    <col min="5909" max="5909" width="0" hidden="1" customWidth="1"/>
    <col min="5910" max="5910" width="3.7109375" customWidth="1"/>
    <col min="5911" max="5911" width="11.140625" bestFit="1" customWidth="1"/>
    <col min="6145" max="6152" width="0" hidden="1" customWidth="1"/>
    <col min="6153" max="6155" width="3.7109375" customWidth="1"/>
    <col min="6156" max="6156" width="12.7109375" customWidth="1"/>
    <col min="6157" max="6157" width="51.140625" customWidth="1"/>
    <col min="6158" max="6158" width="0" hidden="1" customWidth="1"/>
    <col min="6159" max="6159" width="18.7109375" customWidth="1"/>
    <col min="6160" max="6161" width="0" hidden="1" customWidth="1"/>
    <col min="6162" max="6162" width="11.7109375" customWidth="1"/>
    <col min="6163" max="6163" width="6.42578125" bestFit="1" customWidth="1"/>
    <col min="6164" max="6164" width="11.7109375" customWidth="1"/>
    <col min="6165" max="6165" width="0" hidden="1" customWidth="1"/>
    <col min="6166" max="6166" width="3.7109375" customWidth="1"/>
    <col min="6167" max="6167" width="11.140625" bestFit="1" customWidth="1"/>
    <col min="6401" max="6408" width="0" hidden="1" customWidth="1"/>
    <col min="6409" max="6411" width="3.7109375" customWidth="1"/>
    <col min="6412" max="6412" width="12.7109375" customWidth="1"/>
    <col min="6413" max="6413" width="51.140625" customWidth="1"/>
    <col min="6414" max="6414" width="0" hidden="1" customWidth="1"/>
    <col min="6415" max="6415" width="18.7109375" customWidth="1"/>
    <col min="6416" max="6417" width="0" hidden="1" customWidth="1"/>
    <col min="6418" max="6418" width="11.7109375" customWidth="1"/>
    <col min="6419" max="6419" width="6.42578125" bestFit="1" customWidth="1"/>
    <col min="6420" max="6420" width="11.7109375" customWidth="1"/>
    <col min="6421" max="6421" width="0" hidden="1" customWidth="1"/>
    <col min="6422" max="6422" width="3.7109375" customWidth="1"/>
    <col min="6423" max="6423" width="11.140625" bestFit="1" customWidth="1"/>
    <col min="6657" max="6664" width="0" hidden="1" customWidth="1"/>
    <col min="6665" max="6667" width="3.7109375" customWidth="1"/>
    <col min="6668" max="6668" width="12.7109375" customWidth="1"/>
    <col min="6669" max="6669" width="51.140625" customWidth="1"/>
    <col min="6670" max="6670" width="0" hidden="1" customWidth="1"/>
    <col min="6671" max="6671" width="18.7109375" customWidth="1"/>
    <col min="6672" max="6673" width="0" hidden="1" customWidth="1"/>
    <col min="6674" max="6674" width="11.7109375" customWidth="1"/>
    <col min="6675" max="6675" width="6.42578125" bestFit="1" customWidth="1"/>
    <col min="6676" max="6676" width="11.7109375" customWidth="1"/>
    <col min="6677" max="6677" width="0" hidden="1" customWidth="1"/>
    <col min="6678" max="6678" width="3.7109375" customWidth="1"/>
    <col min="6679" max="6679" width="11.140625" bestFit="1" customWidth="1"/>
    <col min="6913" max="6920" width="0" hidden="1" customWidth="1"/>
    <col min="6921" max="6923" width="3.7109375" customWidth="1"/>
    <col min="6924" max="6924" width="12.7109375" customWidth="1"/>
    <col min="6925" max="6925" width="51.140625" customWidth="1"/>
    <col min="6926" max="6926" width="0" hidden="1" customWidth="1"/>
    <col min="6927" max="6927" width="18.7109375" customWidth="1"/>
    <col min="6928" max="6929" width="0" hidden="1" customWidth="1"/>
    <col min="6930" max="6930" width="11.7109375" customWidth="1"/>
    <col min="6931" max="6931" width="6.42578125" bestFit="1" customWidth="1"/>
    <col min="6932" max="6932" width="11.7109375" customWidth="1"/>
    <col min="6933" max="6933" width="0" hidden="1" customWidth="1"/>
    <col min="6934" max="6934" width="3.7109375" customWidth="1"/>
    <col min="6935" max="6935" width="11.140625" bestFit="1" customWidth="1"/>
    <col min="7169" max="7176" width="0" hidden="1" customWidth="1"/>
    <col min="7177" max="7179" width="3.7109375" customWidth="1"/>
    <col min="7180" max="7180" width="12.7109375" customWidth="1"/>
    <col min="7181" max="7181" width="51.140625" customWidth="1"/>
    <col min="7182" max="7182" width="0" hidden="1" customWidth="1"/>
    <col min="7183" max="7183" width="18.7109375" customWidth="1"/>
    <col min="7184" max="7185" width="0" hidden="1" customWidth="1"/>
    <col min="7186" max="7186" width="11.7109375" customWidth="1"/>
    <col min="7187" max="7187" width="6.42578125" bestFit="1" customWidth="1"/>
    <col min="7188" max="7188" width="11.7109375" customWidth="1"/>
    <col min="7189" max="7189" width="0" hidden="1" customWidth="1"/>
    <col min="7190" max="7190" width="3.7109375" customWidth="1"/>
    <col min="7191" max="7191" width="11.140625" bestFit="1" customWidth="1"/>
    <col min="7425" max="7432" width="0" hidden="1" customWidth="1"/>
    <col min="7433" max="7435" width="3.7109375" customWidth="1"/>
    <col min="7436" max="7436" width="12.7109375" customWidth="1"/>
    <col min="7437" max="7437" width="51.140625" customWidth="1"/>
    <col min="7438" max="7438" width="0" hidden="1" customWidth="1"/>
    <col min="7439" max="7439" width="18.7109375" customWidth="1"/>
    <col min="7440" max="7441" width="0" hidden="1" customWidth="1"/>
    <col min="7442" max="7442" width="11.7109375" customWidth="1"/>
    <col min="7443" max="7443" width="6.42578125" bestFit="1" customWidth="1"/>
    <col min="7444" max="7444" width="11.7109375" customWidth="1"/>
    <col min="7445" max="7445" width="0" hidden="1" customWidth="1"/>
    <col min="7446" max="7446" width="3.7109375" customWidth="1"/>
    <col min="7447" max="7447" width="11.140625" bestFit="1" customWidth="1"/>
    <col min="7681" max="7688" width="0" hidden="1" customWidth="1"/>
    <col min="7689" max="7691" width="3.7109375" customWidth="1"/>
    <col min="7692" max="7692" width="12.7109375" customWidth="1"/>
    <col min="7693" max="7693" width="51.140625" customWidth="1"/>
    <col min="7694" max="7694" width="0" hidden="1" customWidth="1"/>
    <col min="7695" max="7695" width="18.7109375" customWidth="1"/>
    <col min="7696" max="7697" width="0" hidden="1" customWidth="1"/>
    <col min="7698" max="7698" width="11.7109375" customWidth="1"/>
    <col min="7699" max="7699" width="6.42578125" bestFit="1" customWidth="1"/>
    <col min="7700" max="7700" width="11.7109375" customWidth="1"/>
    <col min="7701" max="7701" width="0" hidden="1" customWidth="1"/>
    <col min="7702" max="7702" width="3.7109375" customWidth="1"/>
    <col min="7703" max="7703" width="11.140625" bestFit="1" customWidth="1"/>
    <col min="7937" max="7944" width="0" hidden="1" customWidth="1"/>
    <col min="7945" max="7947" width="3.7109375" customWidth="1"/>
    <col min="7948" max="7948" width="12.7109375" customWidth="1"/>
    <col min="7949" max="7949" width="51.140625" customWidth="1"/>
    <col min="7950" max="7950" width="0" hidden="1" customWidth="1"/>
    <col min="7951" max="7951" width="18.7109375" customWidth="1"/>
    <col min="7952" max="7953" width="0" hidden="1" customWidth="1"/>
    <col min="7954" max="7954" width="11.7109375" customWidth="1"/>
    <col min="7955" max="7955" width="6.42578125" bestFit="1" customWidth="1"/>
    <col min="7956" max="7956" width="11.7109375" customWidth="1"/>
    <col min="7957" max="7957" width="0" hidden="1" customWidth="1"/>
    <col min="7958" max="7958" width="3.7109375" customWidth="1"/>
    <col min="7959" max="7959" width="11.140625" bestFit="1" customWidth="1"/>
    <col min="8193" max="8200" width="0" hidden="1" customWidth="1"/>
    <col min="8201" max="8203" width="3.7109375" customWidth="1"/>
    <col min="8204" max="8204" width="12.7109375" customWidth="1"/>
    <col min="8205" max="8205" width="51.140625" customWidth="1"/>
    <col min="8206" max="8206" width="0" hidden="1" customWidth="1"/>
    <col min="8207" max="8207" width="18.7109375" customWidth="1"/>
    <col min="8208" max="8209" width="0" hidden="1" customWidth="1"/>
    <col min="8210" max="8210" width="11.7109375" customWidth="1"/>
    <col min="8211" max="8211" width="6.42578125" bestFit="1" customWidth="1"/>
    <col min="8212" max="8212" width="11.7109375" customWidth="1"/>
    <col min="8213" max="8213" width="0" hidden="1" customWidth="1"/>
    <col min="8214" max="8214" width="3.7109375" customWidth="1"/>
    <col min="8215" max="8215" width="11.140625" bestFit="1" customWidth="1"/>
    <col min="8449" max="8456" width="0" hidden="1" customWidth="1"/>
    <col min="8457" max="8459" width="3.7109375" customWidth="1"/>
    <col min="8460" max="8460" width="12.7109375" customWidth="1"/>
    <col min="8461" max="8461" width="51.140625" customWidth="1"/>
    <col min="8462" max="8462" width="0" hidden="1" customWidth="1"/>
    <col min="8463" max="8463" width="18.7109375" customWidth="1"/>
    <col min="8464" max="8465" width="0" hidden="1" customWidth="1"/>
    <col min="8466" max="8466" width="11.7109375" customWidth="1"/>
    <col min="8467" max="8467" width="6.42578125" bestFit="1" customWidth="1"/>
    <col min="8468" max="8468" width="11.7109375" customWidth="1"/>
    <col min="8469" max="8469" width="0" hidden="1" customWidth="1"/>
    <col min="8470" max="8470" width="3.7109375" customWidth="1"/>
    <col min="8471" max="8471" width="11.140625" bestFit="1" customWidth="1"/>
    <col min="8705" max="8712" width="0" hidden="1" customWidth="1"/>
    <col min="8713" max="8715" width="3.7109375" customWidth="1"/>
    <col min="8716" max="8716" width="12.7109375" customWidth="1"/>
    <col min="8717" max="8717" width="51.140625" customWidth="1"/>
    <col min="8718" max="8718" width="0" hidden="1" customWidth="1"/>
    <col min="8719" max="8719" width="18.7109375" customWidth="1"/>
    <col min="8720" max="8721" width="0" hidden="1" customWidth="1"/>
    <col min="8722" max="8722" width="11.7109375" customWidth="1"/>
    <col min="8723" max="8723" width="6.42578125" bestFit="1" customWidth="1"/>
    <col min="8724" max="8724" width="11.7109375" customWidth="1"/>
    <col min="8725" max="8725" width="0" hidden="1" customWidth="1"/>
    <col min="8726" max="8726" width="3.7109375" customWidth="1"/>
    <col min="8727" max="8727" width="11.140625" bestFit="1" customWidth="1"/>
    <col min="8961" max="8968" width="0" hidden="1" customWidth="1"/>
    <col min="8969" max="8971" width="3.7109375" customWidth="1"/>
    <col min="8972" max="8972" width="12.7109375" customWidth="1"/>
    <col min="8973" max="8973" width="51.140625" customWidth="1"/>
    <col min="8974" max="8974" width="0" hidden="1" customWidth="1"/>
    <col min="8975" max="8975" width="18.7109375" customWidth="1"/>
    <col min="8976" max="8977" width="0" hidden="1" customWidth="1"/>
    <col min="8978" max="8978" width="11.7109375" customWidth="1"/>
    <col min="8979" max="8979" width="6.42578125" bestFit="1" customWidth="1"/>
    <col min="8980" max="8980" width="11.7109375" customWidth="1"/>
    <col min="8981" max="8981" width="0" hidden="1" customWidth="1"/>
    <col min="8982" max="8982" width="3.7109375" customWidth="1"/>
    <col min="8983" max="8983" width="11.140625" bestFit="1" customWidth="1"/>
    <col min="9217" max="9224" width="0" hidden="1" customWidth="1"/>
    <col min="9225" max="9227" width="3.7109375" customWidth="1"/>
    <col min="9228" max="9228" width="12.7109375" customWidth="1"/>
    <col min="9229" max="9229" width="51.140625" customWidth="1"/>
    <col min="9230" max="9230" width="0" hidden="1" customWidth="1"/>
    <col min="9231" max="9231" width="18.7109375" customWidth="1"/>
    <col min="9232" max="9233" width="0" hidden="1" customWidth="1"/>
    <col min="9234" max="9234" width="11.7109375" customWidth="1"/>
    <col min="9235" max="9235" width="6.42578125" bestFit="1" customWidth="1"/>
    <col min="9236" max="9236" width="11.7109375" customWidth="1"/>
    <col min="9237" max="9237" width="0" hidden="1" customWidth="1"/>
    <col min="9238" max="9238" width="3.7109375" customWidth="1"/>
    <col min="9239" max="9239" width="11.140625" bestFit="1" customWidth="1"/>
    <col min="9473" max="9480" width="0" hidden="1" customWidth="1"/>
    <col min="9481" max="9483" width="3.7109375" customWidth="1"/>
    <col min="9484" max="9484" width="12.7109375" customWidth="1"/>
    <col min="9485" max="9485" width="51.140625" customWidth="1"/>
    <col min="9486" max="9486" width="0" hidden="1" customWidth="1"/>
    <col min="9487" max="9487" width="18.7109375" customWidth="1"/>
    <col min="9488" max="9489" width="0" hidden="1" customWidth="1"/>
    <col min="9490" max="9490" width="11.7109375" customWidth="1"/>
    <col min="9491" max="9491" width="6.42578125" bestFit="1" customWidth="1"/>
    <col min="9492" max="9492" width="11.7109375" customWidth="1"/>
    <col min="9493" max="9493" width="0" hidden="1" customWidth="1"/>
    <col min="9494" max="9494" width="3.7109375" customWidth="1"/>
    <col min="9495" max="9495" width="11.140625" bestFit="1" customWidth="1"/>
    <col min="9729" max="9736" width="0" hidden="1" customWidth="1"/>
    <col min="9737" max="9739" width="3.7109375" customWidth="1"/>
    <col min="9740" max="9740" width="12.7109375" customWidth="1"/>
    <col min="9741" max="9741" width="51.140625" customWidth="1"/>
    <col min="9742" max="9742" width="0" hidden="1" customWidth="1"/>
    <col min="9743" max="9743" width="18.7109375" customWidth="1"/>
    <col min="9744" max="9745" width="0" hidden="1" customWidth="1"/>
    <col min="9746" max="9746" width="11.7109375" customWidth="1"/>
    <col min="9747" max="9747" width="6.42578125" bestFit="1" customWidth="1"/>
    <col min="9748" max="9748" width="11.7109375" customWidth="1"/>
    <col min="9749" max="9749" width="0" hidden="1" customWidth="1"/>
    <col min="9750" max="9750" width="3.7109375" customWidth="1"/>
    <col min="9751" max="9751" width="11.140625" bestFit="1" customWidth="1"/>
    <col min="9985" max="9992" width="0" hidden="1" customWidth="1"/>
    <col min="9993" max="9995" width="3.7109375" customWidth="1"/>
    <col min="9996" max="9996" width="12.7109375" customWidth="1"/>
    <col min="9997" max="9997" width="51.140625" customWidth="1"/>
    <col min="9998" max="9998" width="0" hidden="1" customWidth="1"/>
    <col min="9999" max="9999" width="18.7109375" customWidth="1"/>
    <col min="10000" max="10001" width="0" hidden="1" customWidth="1"/>
    <col min="10002" max="10002" width="11.7109375" customWidth="1"/>
    <col min="10003" max="10003" width="6.42578125" bestFit="1" customWidth="1"/>
    <col min="10004" max="10004" width="11.7109375" customWidth="1"/>
    <col min="10005" max="10005" width="0" hidden="1" customWidth="1"/>
    <col min="10006" max="10006" width="3.7109375" customWidth="1"/>
    <col min="10007" max="10007" width="11.140625" bestFit="1" customWidth="1"/>
    <col min="10241" max="10248" width="0" hidden="1" customWidth="1"/>
    <col min="10249" max="10251" width="3.7109375" customWidth="1"/>
    <col min="10252" max="10252" width="12.7109375" customWidth="1"/>
    <col min="10253" max="10253" width="51.140625" customWidth="1"/>
    <col min="10254" max="10254" width="0" hidden="1" customWidth="1"/>
    <col min="10255" max="10255" width="18.7109375" customWidth="1"/>
    <col min="10256" max="10257" width="0" hidden="1" customWidth="1"/>
    <col min="10258" max="10258" width="11.7109375" customWidth="1"/>
    <col min="10259" max="10259" width="6.42578125" bestFit="1" customWidth="1"/>
    <col min="10260" max="10260" width="11.7109375" customWidth="1"/>
    <col min="10261" max="10261" width="0" hidden="1" customWidth="1"/>
    <col min="10262" max="10262" width="3.7109375" customWidth="1"/>
    <col min="10263" max="10263" width="11.140625" bestFit="1" customWidth="1"/>
    <col min="10497" max="10504" width="0" hidden="1" customWidth="1"/>
    <col min="10505" max="10507" width="3.7109375" customWidth="1"/>
    <col min="10508" max="10508" width="12.7109375" customWidth="1"/>
    <col min="10509" max="10509" width="51.140625" customWidth="1"/>
    <col min="10510" max="10510" width="0" hidden="1" customWidth="1"/>
    <col min="10511" max="10511" width="18.7109375" customWidth="1"/>
    <col min="10512" max="10513" width="0" hidden="1" customWidth="1"/>
    <col min="10514" max="10514" width="11.7109375" customWidth="1"/>
    <col min="10515" max="10515" width="6.42578125" bestFit="1" customWidth="1"/>
    <col min="10516" max="10516" width="11.7109375" customWidth="1"/>
    <col min="10517" max="10517" width="0" hidden="1" customWidth="1"/>
    <col min="10518" max="10518" width="3.7109375" customWidth="1"/>
    <col min="10519" max="10519" width="11.140625" bestFit="1" customWidth="1"/>
    <col min="10753" max="10760" width="0" hidden="1" customWidth="1"/>
    <col min="10761" max="10763" width="3.7109375" customWidth="1"/>
    <col min="10764" max="10764" width="12.7109375" customWidth="1"/>
    <col min="10765" max="10765" width="51.140625" customWidth="1"/>
    <col min="10766" max="10766" width="0" hidden="1" customWidth="1"/>
    <col min="10767" max="10767" width="18.7109375" customWidth="1"/>
    <col min="10768" max="10769" width="0" hidden="1" customWidth="1"/>
    <col min="10770" max="10770" width="11.7109375" customWidth="1"/>
    <col min="10771" max="10771" width="6.42578125" bestFit="1" customWidth="1"/>
    <col min="10772" max="10772" width="11.7109375" customWidth="1"/>
    <col min="10773" max="10773" width="0" hidden="1" customWidth="1"/>
    <col min="10774" max="10774" width="3.7109375" customWidth="1"/>
    <col min="10775" max="10775" width="11.140625" bestFit="1" customWidth="1"/>
    <col min="11009" max="11016" width="0" hidden="1" customWidth="1"/>
    <col min="11017" max="11019" width="3.7109375" customWidth="1"/>
    <col min="11020" max="11020" width="12.7109375" customWidth="1"/>
    <col min="11021" max="11021" width="51.140625" customWidth="1"/>
    <col min="11022" max="11022" width="0" hidden="1" customWidth="1"/>
    <col min="11023" max="11023" width="18.7109375" customWidth="1"/>
    <col min="11024" max="11025" width="0" hidden="1" customWidth="1"/>
    <col min="11026" max="11026" width="11.7109375" customWidth="1"/>
    <col min="11027" max="11027" width="6.42578125" bestFit="1" customWidth="1"/>
    <col min="11028" max="11028" width="11.7109375" customWidth="1"/>
    <col min="11029" max="11029" width="0" hidden="1" customWidth="1"/>
    <col min="11030" max="11030" width="3.7109375" customWidth="1"/>
    <col min="11031" max="11031" width="11.140625" bestFit="1" customWidth="1"/>
    <col min="11265" max="11272" width="0" hidden="1" customWidth="1"/>
    <col min="11273" max="11275" width="3.7109375" customWidth="1"/>
    <col min="11276" max="11276" width="12.7109375" customWidth="1"/>
    <col min="11277" max="11277" width="51.140625" customWidth="1"/>
    <col min="11278" max="11278" width="0" hidden="1" customWidth="1"/>
    <col min="11279" max="11279" width="18.7109375" customWidth="1"/>
    <col min="11280" max="11281" width="0" hidden="1" customWidth="1"/>
    <col min="11282" max="11282" width="11.7109375" customWidth="1"/>
    <col min="11283" max="11283" width="6.42578125" bestFit="1" customWidth="1"/>
    <col min="11284" max="11284" width="11.7109375" customWidth="1"/>
    <col min="11285" max="11285" width="0" hidden="1" customWidth="1"/>
    <col min="11286" max="11286" width="3.7109375" customWidth="1"/>
    <col min="11287" max="11287" width="11.140625" bestFit="1" customWidth="1"/>
    <col min="11521" max="11528" width="0" hidden="1" customWidth="1"/>
    <col min="11529" max="11531" width="3.7109375" customWidth="1"/>
    <col min="11532" max="11532" width="12.7109375" customWidth="1"/>
    <col min="11533" max="11533" width="51.140625" customWidth="1"/>
    <col min="11534" max="11534" width="0" hidden="1" customWidth="1"/>
    <col min="11535" max="11535" width="18.7109375" customWidth="1"/>
    <col min="11536" max="11537" width="0" hidden="1" customWidth="1"/>
    <col min="11538" max="11538" width="11.7109375" customWidth="1"/>
    <col min="11539" max="11539" width="6.42578125" bestFit="1" customWidth="1"/>
    <col min="11540" max="11540" width="11.7109375" customWidth="1"/>
    <col min="11541" max="11541" width="0" hidden="1" customWidth="1"/>
    <col min="11542" max="11542" width="3.7109375" customWidth="1"/>
    <col min="11543" max="11543" width="11.140625" bestFit="1" customWidth="1"/>
    <col min="11777" max="11784" width="0" hidden="1" customWidth="1"/>
    <col min="11785" max="11787" width="3.7109375" customWidth="1"/>
    <col min="11788" max="11788" width="12.7109375" customWidth="1"/>
    <col min="11789" max="11789" width="51.140625" customWidth="1"/>
    <col min="11790" max="11790" width="0" hidden="1" customWidth="1"/>
    <col min="11791" max="11791" width="18.7109375" customWidth="1"/>
    <col min="11792" max="11793" width="0" hidden="1" customWidth="1"/>
    <col min="11794" max="11794" width="11.7109375" customWidth="1"/>
    <col min="11795" max="11795" width="6.42578125" bestFit="1" customWidth="1"/>
    <col min="11796" max="11796" width="11.7109375" customWidth="1"/>
    <col min="11797" max="11797" width="0" hidden="1" customWidth="1"/>
    <col min="11798" max="11798" width="3.7109375" customWidth="1"/>
    <col min="11799" max="11799" width="11.140625" bestFit="1" customWidth="1"/>
    <col min="12033" max="12040" width="0" hidden="1" customWidth="1"/>
    <col min="12041" max="12043" width="3.7109375" customWidth="1"/>
    <col min="12044" max="12044" width="12.7109375" customWidth="1"/>
    <col min="12045" max="12045" width="51.140625" customWidth="1"/>
    <col min="12046" max="12046" width="0" hidden="1" customWidth="1"/>
    <col min="12047" max="12047" width="18.7109375" customWidth="1"/>
    <col min="12048" max="12049" width="0" hidden="1" customWidth="1"/>
    <col min="12050" max="12050" width="11.7109375" customWidth="1"/>
    <col min="12051" max="12051" width="6.42578125" bestFit="1" customWidth="1"/>
    <col min="12052" max="12052" width="11.7109375" customWidth="1"/>
    <col min="12053" max="12053" width="0" hidden="1" customWidth="1"/>
    <col min="12054" max="12054" width="3.7109375" customWidth="1"/>
    <col min="12055" max="12055" width="11.140625" bestFit="1" customWidth="1"/>
    <col min="12289" max="12296" width="0" hidden="1" customWidth="1"/>
    <col min="12297" max="12299" width="3.7109375" customWidth="1"/>
    <col min="12300" max="12300" width="12.7109375" customWidth="1"/>
    <col min="12301" max="12301" width="51.140625" customWidth="1"/>
    <col min="12302" max="12302" width="0" hidden="1" customWidth="1"/>
    <col min="12303" max="12303" width="18.7109375" customWidth="1"/>
    <col min="12304" max="12305" width="0" hidden="1" customWidth="1"/>
    <col min="12306" max="12306" width="11.7109375" customWidth="1"/>
    <col min="12307" max="12307" width="6.42578125" bestFit="1" customWidth="1"/>
    <col min="12308" max="12308" width="11.7109375" customWidth="1"/>
    <col min="12309" max="12309" width="0" hidden="1" customWidth="1"/>
    <col min="12310" max="12310" width="3.7109375" customWidth="1"/>
    <col min="12311" max="12311" width="11.140625" bestFit="1" customWidth="1"/>
    <col min="12545" max="12552" width="0" hidden="1" customWidth="1"/>
    <col min="12553" max="12555" width="3.7109375" customWidth="1"/>
    <col min="12556" max="12556" width="12.7109375" customWidth="1"/>
    <col min="12557" max="12557" width="51.140625" customWidth="1"/>
    <col min="12558" max="12558" width="0" hidden="1" customWidth="1"/>
    <col min="12559" max="12559" width="18.7109375" customWidth="1"/>
    <col min="12560" max="12561" width="0" hidden="1" customWidth="1"/>
    <col min="12562" max="12562" width="11.7109375" customWidth="1"/>
    <col min="12563" max="12563" width="6.42578125" bestFit="1" customWidth="1"/>
    <col min="12564" max="12564" width="11.7109375" customWidth="1"/>
    <col min="12565" max="12565" width="0" hidden="1" customWidth="1"/>
    <col min="12566" max="12566" width="3.7109375" customWidth="1"/>
    <col min="12567" max="12567" width="11.140625" bestFit="1" customWidth="1"/>
    <col min="12801" max="12808" width="0" hidden="1" customWidth="1"/>
    <col min="12809" max="12811" width="3.7109375" customWidth="1"/>
    <col min="12812" max="12812" width="12.7109375" customWidth="1"/>
    <col min="12813" max="12813" width="51.140625" customWidth="1"/>
    <col min="12814" max="12814" width="0" hidden="1" customWidth="1"/>
    <col min="12815" max="12815" width="18.7109375" customWidth="1"/>
    <col min="12816" max="12817" width="0" hidden="1" customWidth="1"/>
    <col min="12818" max="12818" width="11.7109375" customWidth="1"/>
    <col min="12819" max="12819" width="6.42578125" bestFit="1" customWidth="1"/>
    <col min="12820" max="12820" width="11.7109375" customWidth="1"/>
    <col min="12821" max="12821" width="0" hidden="1" customWidth="1"/>
    <col min="12822" max="12822" width="3.7109375" customWidth="1"/>
    <col min="12823" max="12823" width="11.140625" bestFit="1" customWidth="1"/>
    <col min="13057" max="13064" width="0" hidden="1" customWidth="1"/>
    <col min="13065" max="13067" width="3.7109375" customWidth="1"/>
    <col min="13068" max="13068" width="12.7109375" customWidth="1"/>
    <col min="13069" max="13069" width="51.140625" customWidth="1"/>
    <col min="13070" max="13070" width="0" hidden="1" customWidth="1"/>
    <col min="13071" max="13071" width="18.7109375" customWidth="1"/>
    <col min="13072" max="13073" width="0" hidden="1" customWidth="1"/>
    <col min="13074" max="13074" width="11.7109375" customWidth="1"/>
    <col min="13075" max="13075" width="6.42578125" bestFit="1" customWidth="1"/>
    <col min="13076" max="13076" width="11.7109375" customWidth="1"/>
    <col min="13077" max="13077" width="0" hidden="1" customWidth="1"/>
    <col min="13078" max="13078" width="3.7109375" customWidth="1"/>
    <col min="13079" max="13079" width="11.140625" bestFit="1" customWidth="1"/>
    <col min="13313" max="13320" width="0" hidden="1" customWidth="1"/>
    <col min="13321" max="13323" width="3.7109375" customWidth="1"/>
    <col min="13324" max="13324" width="12.7109375" customWidth="1"/>
    <col min="13325" max="13325" width="51.140625" customWidth="1"/>
    <col min="13326" max="13326" width="0" hidden="1" customWidth="1"/>
    <col min="13327" max="13327" width="18.7109375" customWidth="1"/>
    <col min="13328" max="13329" width="0" hidden="1" customWidth="1"/>
    <col min="13330" max="13330" width="11.7109375" customWidth="1"/>
    <col min="13331" max="13331" width="6.42578125" bestFit="1" customWidth="1"/>
    <col min="13332" max="13332" width="11.7109375" customWidth="1"/>
    <col min="13333" max="13333" width="0" hidden="1" customWidth="1"/>
    <col min="13334" max="13334" width="3.7109375" customWidth="1"/>
    <col min="13335" max="13335" width="11.140625" bestFit="1" customWidth="1"/>
    <col min="13569" max="13576" width="0" hidden="1" customWidth="1"/>
    <col min="13577" max="13579" width="3.7109375" customWidth="1"/>
    <col min="13580" max="13580" width="12.7109375" customWidth="1"/>
    <col min="13581" max="13581" width="51.140625" customWidth="1"/>
    <col min="13582" max="13582" width="0" hidden="1" customWidth="1"/>
    <col min="13583" max="13583" width="18.7109375" customWidth="1"/>
    <col min="13584" max="13585" width="0" hidden="1" customWidth="1"/>
    <col min="13586" max="13586" width="11.7109375" customWidth="1"/>
    <col min="13587" max="13587" width="6.42578125" bestFit="1" customWidth="1"/>
    <col min="13588" max="13588" width="11.7109375" customWidth="1"/>
    <col min="13589" max="13589" width="0" hidden="1" customWidth="1"/>
    <col min="13590" max="13590" width="3.7109375" customWidth="1"/>
    <col min="13591" max="13591" width="11.140625" bestFit="1" customWidth="1"/>
    <col min="13825" max="13832" width="0" hidden="1" customWidth="1"/>
    <col min="13833" max="13835" width="3.7109375" customWidth="1"/>
    <col min="13836" max="13836" width="12.7109375" customWidth="1"/>
    <col min="13837" max="13837" width="51.140625" customWidth="1"/>
    <col min="13838" max="13838" width="0" hidden="1" customWidth="1"/>
    <col min="13839" max="13839" width="18.7109375" customWidth="1"/>
    <col min="13840" max="13841" width="0" hidden="1" customWidth="1"/>
    <col min="13842" max="13842" width="11.7109375" customWidth="1"/>
    <col min="13843" max="13843" width="6.42578125" bestFit="1" customWidth="1"/>
    <col min="13844" max="13844" width="11.7109375" customWidth="1"/>
    <col min="13845" max="13845" width="0" hidden="1" customWidth="1"/>
    <col min="13846" max="13846" width="3.7109375" customWidth="1"/>
    <col min="13847" max="13847" width="11.140625" bestFit="1" customWidth="1"/>
    <col min="14081" max="14088" width="0" hidden="1" customWidth="1"/>
    <col min="14089" max="14091" width="3.7109375" customWidth="1"/>
    <col min="14092" max="14092" width="12.7109375" customWidth="1"/>
    <col min="14093" max="14093" width="51.140625" customWidth="1"/>
    <col min="14094" max="14094" width="0" hidden="1" customWidth="1"/>
    <col min="14095" max="14095" width="18.7109375" customWidth="1"/>
    <col min="14096" max="14097" width="0" hidden="1" customWidth="1"/>
    <col min="14098" max="14098" width="11.7109375" customWidth="1"/>
    <col min="14099" max="14099" width="6.42578125" bestFit="1" customWidth="1"/>
    <col min="14100" max="14100" width="11.7109375" customWidth="1"/>
    <col min="14101" max="14101" width="0" hidden="1" customWidth="1"/>
    <col min="14102" max="14102" width="3.7109375" customWidth="1"/>
    <col min="14103" max="14103" width="11.140625" bestFit="1" customWidth="1"/>
    <col min="14337" max="14344" width="0" hidden="1" customWidth="1"/>
    <col min="14345" max="14347" width="3.7109375" customWidth="1"/>
    <col min="14348" max="14348" width="12.7109375" customWidth="1"/>
    <col min="14349" max="14349" width="51.140625" customWidth="1"/>
    <col min="14350" max="14350" width="0" hidden="1" customWidth="1"/>
    <col min="14351" max="14351" width="18.7109375" customWidth="1"/>
    <col min="14352" max="14353" width="0" hidden="1" customWidth="1"/>
    <col min="14354" max="14354" width="11.7109375" customWidth="1"/>
    <col min="14355" max="14355" width="6.42578125" bestFit="1" customWidth="1"/>
    <col min="14356" max="14356" width="11.7109375" customWidth="1"/>
    <col min="14357" max="14357" width="0" hidden="1" customWidth="1"/>
    <col min="14358" max="14358" width="3.7109375" customWidth="1"/>
    <col min="14359" max="14359" width="11.140625" bestFit="1" customWidth="1"/>
    <col min="14593" max="14600" width="0" hidden="1" customWidth="1"/>
    <col min="14601" max="14603" width="3.7109375" customWidth="1"/>
    <col min="14604" max="14604" width="12.7109375" customWidth="1"/>
    <col min="14605" max="14605" width="51.140625" customWidth="1"/>
    <col min="14606" max="14606" width="0" hidden="1" customWidth="1"/>
    <col min="14607" max="14607" width="18.7109375" customWidth="1"/>
    <col min="14608" max="14609" width="0" hidden="1" customWidth="1"/>
    <col min="14610" max="14610" width="11.7109375" customWidth="1"/>
    <col min="14611" max="14611" width="6.42578125" bestFit="1" customWidth="1"/>
    <col min="14612" max="14612" width="11.7109375" customWidth="1"/>
    <col min="14613" max="14613" width="0" hidden="1" customWidth="1"/>
    <col min="14614" max="14614" width="3.7109375" customWidth="1"/>
    <col min="14615" max="14615" width="11.140625" bestFit="1" customWidth="1"/>
    <col min="14849" max="14856" width="0" hidden="1" customWidth="1"/>
    <col min="14857" max="14859" width="3.7109375" customWidth="1"/>
    <col min="14860" max="14860" width="12.7109375" customWidth="1"/>
    <col min="14861" max="14861" width="51.140625" customWidth="1"/>
    <col min="14862" max="14862" width="0" hidden="1" customWidth="1"/>
    <col min="14863" max="14863" width="18.7109375" customWidth="1"/>
    <col min="14864" max="14865" width="0" hidden="1" customWidth="1"/>
    <col min="14866" max="14866" width="11.7109375" customWidth="1"/>
    <col min="14867" max="14867" width="6.42578125" bestFit="1" customWidth="1"/>
    <col min="14868" max="14868" width="11.7109375" customWidth="1"/>
    <col min="14869" max="14869" width="0" hidden="1" customWidth="1"/>
    <col min="14870" max="14870" width="3.7109375" customWidth="1"/>
    <col min="14871" max="14871" width="11.140625" bestFit="1" customWidth="1"/>
    <col min="15105" max="15112" width="0" hidden="1" customWidth="1"/>
    <col min="15113" max="15115" width="3.7109375" customWidth="1"/>
    <col min="15116" max="15116" width="12.7109375" customWidth="1"/>
    <col min="15117" max="15117" width="51.140625" customWidth="1"/>
    <col min="15118" max="15118" width="0" hidden="1" customWidth="1"/>
    <col min="15119" max="15119" width="18.7109375" customWidth="1"/>
    <col min="15120" max="15121" width="0" hidden="1" customWidth="1"/>
    <col min="15122" max="15122" width="11.7109375" customWidth="1"/>
    <col min="15123" max="15123" width="6.42578125" bestFit="1" customWidth="1"/>
    <col min="15124" max="15124" width="11.7109375" customWidth="1"/>
    <col min="15125" max="15125" width="0" hidden="1" customWidth="1"/>
    <col min="15126" max="15126" width="3.7109375" customWidth="1"/>
    <col min="15127" max="15127" width="11.140625" bestFit="1" customWidth="1"/>
    <col min="15361" max="15368" width="0" hidden="1" customWidth="1"/>
    <col min="15369" max="15371" width="3.7109375" customWidth="1"/>
    <col min="15372" max="15372" width="12.7109375" customWidth="1"/>
    <col min="15373" max="15373" width="51.140625" customWidth="1"/>
    <col min="15374" max="15374" width="0" hidden="1" customWidth="1"/>
    <col min="15375" max="15375" width="18.7109375" customWidth="1"/>
    <col min="15376" max="15377" width="0" hidden="1" customWidth="1"/>
    <col min="15378" max="15378" width="11.7109375" customWidth="1"/>
    <col min="15379" max="15379" width="6.42578125" bestFit="1" customWidth="1"/>
    <col min="15380" max="15380" width="11.7109375" customWidth="1"/>
    <col min="15381" max="15381" width="0" hidden="1" customWidth="1"/>
    <col min="15382" max="15382" width="3.7109375" customWidth="1"/>
    <col min="15383" max="15383" width="11.140625" bestFit="1" customWidth="1"/>
    <col min="15617" max="15624" width="0" hidden="1" customWidth="1"/>
    <col min="15625" max="15627" width="3.7109375" customWidth="1"/>
    <col min="15628" max="15628" width="12.7109375" customWidth="1"/>
    <col min="15629" max="15629" width="51.140625" customWidth="1"/>
    <col min="15630" max="15630" width="0" hidden="1" customWidth="1"/>
    <col min="15631" max="15631" width="18.7109375" customWidth="1"/>
    <col min="15632" max="15633" width="0" hidden="1" customWidth="1"/>
    <col min="15634" max="15634" width="11.7109375" customWidth="1"/>
    <col min="15635" max="15635" width="6.42578125" bestFit="1" customWidth="1"/>
    <col min="15636" max="15636" width="11.7109375" customWidth="1"/>
    <col min="15637" max="15637" width="0" hidden="1" customWidth="1"/>
    <col min="15638" max="15638" width="3.7109375" customWidth="1"/>
    <col min="15639" max="15639" width="11.140625" bestFit="1" customWidth="1"/>
    <col min="15873" max="15880" width="0" hidden="1" customWidth="1"/>
    <col min="15881" max="15883" width="3.7109375" customWidth="1"/>
    <col min="15884" max="15884" width="12.7109375" customWidth="1"/>
    <col min="15885" max="15885" width="51.140625" customWidth="1"/>
    <col min="15886" max="15886" width="0" hidden="1" customWidth="1"/>
    <col min="15887" max="15887" width="18.7109375" customWidth="1"/>
    <col min="15888" max="15889" width="0" hidden="1" customWidth="1"/>
    <col min="15890" max="15890" width="11.7109375" customWidth="1"/>
    <col min="15891" max="15891" width="6.42578125" bestFit="1" customWidth="1"/>
    <col min="15892" max="15892" width="11.7109375" customWidth="1"/>
    <col min="15893" max="15893" width="0" hidden="1" customWidth="1"/>
    <col min="15894" max="15894" width="3.7109375" customWidth="1"/>
    <col min="15895" max="15895" width="11.140625" bestFit="1" customWidth="1"/>
    <col min="16129" max="16136" width="0" hidden="1" customWidth="1"/>
    <col min="16137" max="16139" width="3.7109375" customWidth="1"/>
    <col min="16140" max="16140" width="12.7109375" customWidth="1"/>
    <col min="16141" max="16141" width="51.140625" customWidth="1"/>
    <col min="16142" max="16142" width="0" hidden="1" customWidth="1"/>
    <col min="16143" max="16143" width="18.7109375" customWidth="1"/>
    <col min="16144" max="16145" width="0" hidden="1" customWidth="1"/>
    <col min="16146" max="16146" width="11.7109375" customWidth="1"/>
    <col min="16147" max="16147" width="6.42578125" bestFit="1" customWidth="1"/>
    <col min="16148" max="16148" width="11.7109375" customWidth="1"/>
    <col min="16149" max="16149" width="0" hidden="1" customWidth="1"/>
    <col min="16150" max="16150" width="3.7109375" customWidth="1"/>
    <col min="16151" max="16151" width="11.140625" bestFit="1" customWidth="1"/>
  </cols>
  <sheetData>
    <row r="1" spans="8:23" hidden="1"/>
    <row r="2" spans="8:23" hidden="1"/>
    <row r="3" spans="8:23" hidden="1"/>
    <row r="4" spans="8:23" ht="3" customHeight="1"/>
    <row r="5" spans="8:23" ht="22.5" customHeight="1">
      <c r="L5" s="1" t="s">
        <v>632</v>
      </c>
      <c r="M5" s="1"/>
      <c r="N5" s="1"/>
      <c r="O5" s="1"/>
      <c r="P5" s="1"/>
      <c r="Q5" s="1"/>
      <c r="R5" s="1"/>
      <c r="S5" s="1"/>
      <c r="T5" s="1"/>
    </row>
    <row r="6" spans="8:23" ht="3" customHeight="1"/>
    <row r="7" spans="8:23">
      <c r="M7" t="s">
        <v>502</v>
      </c>
      <c r="O7" s="1" t="str">
        <f>IF(NameOrPr_ch="",IF(NameOrPr="","",NameOrPr),NameOrPr_ch)</f>
        <v>Комитет по тарифам и ценовой политике ЛО</v>
      </c>
      <c r="P7" s="1"/>
      <c r="Q7" s="1"/>
      <c r="R7" s="1"/>
      <c r="S7" s="1"/>
      <c r="T7" s="1"/>
    </row>
    <row r="8" spans="8:23">
      <c r="M8" t="s">
        <v>597</v>
      </c>
      <c r="O8" s="1" t="str">
        <f>IF(datePr_ch="",IF(datePr="","",datePr),datePr_ch)</f>
        <v>16.11.2022</v>
      </c>
      <c r="P8" s="1"/>
      <c r="Q8" s="1"/>
      <c r="R8" s="1"/>
      <c r="S8" s="1"/>
      <c r="T8" s="1"/>
    </row>
    <row r="9" spans="8:23">
      <c r="M9" t="s">
        <v>596</v>
      </c>
      <c r="O9" s="1" t="str">
        <f>IF(numberPr_ch="",IF(numberPr="","",numberPr),numberPr_ch)</f>
        <v>№132-п от 16.11.2022 г.; №529-п от 28.11.2022 г.</v>
      </c>
      <c r="P9" s="1"/>
      <c r="Q9" s="1"/>
      <c r="R9" s="1"/>
      <c r="S9" s="1"/>
      <c r="T9" s="1"/>
    </row>
    <row r="10" spans="8:23">
      <c r="M10" t="s">
        <v>501</v>
      </c>
      <c r="O10" s="1" t="str">
        <f>IF(IstPub_ch="",IF(IstPub="","",IstPub),IstPub_ch)</f>
        <v>https://tarif.lenobl.ru</v>
      </c>
      <c r="P10" s="1"/>
      <c r="Q10" s="1"/>
      <c r="R10" s="1"/>
      <c r="S10" s="1"/>
      <c r="T10" s="1"/>
    </row>
    <row r="11" spans="8:23" hidden="1">
      <c r="U11" t="s">
        <v>373</v>
      </c>
    </row>
    <row r="12" spans="8:23" ht="15" customHeight="1">
      <c r="H12" t="s">
        <v>93</v>
      </c>
      <c r="O12" s="1"/>
      <c r="P12" s="1"/>
      <c r="Q12" s="1"/>
      <c r="R12" s="1"/>
      <c r="S12" s="1"/>
      <c r="T12" s="1"/>
      <c r="U12" s="1"/>
    </row>
    <row r="13" spans="8:23">
      <c r="L13" s="1" t="s">
        <v>454</v>
      </c>
      <c r="M13" s="1"/>
      <c r="N13" s="1"/>
      <c r="O13" s="1"/>
      <c r="P13" s="1"/>
      <c r="Q13" s="1"/>
      <c r="R13" s="1"/>
      <c r="S13" s="1"/>
      <c r="T13" s="1"/>
      <c r="U13" s="1"/>
      <c r="V13" s="1"/>
      <c r="W13" s="1" t="s">
        <v>455</v>
      </c>
    </row>
    <row r="14" spans="8:23" ht="14.25" customHeight="1">
      <c r="L14" s="1" t="s">
        <v>92</v>
      </c>
      <c r="M14" s="1" t="s">
        <v>640</v>
      </c>
      <c r="O14" s="1" t="s">
        <v>642</v>
      </c>
      <c r="P14" s="1"/>
      <c r="Q14" s="1"/>
      <c r="R14" s="1"/>
      <c r="S14" s="1"/>
      <c r="T14" s="1"/>
      <c r="U14" s="1" t="s">
        <v>341</v>
      </c>
      <c r="V14" s="1" t="s">
        <v>275</v>
      </c>
      <c r="W14" s="1"/>
    </row>
    <row r="15" spans="8:23" ht="14.25" customHeight="1">
      <c r="L15" s="1"/>
      <c r="M15" s="1"/>
      <c r="O15" s="1" t="s">
        <v>641</v>
      </c>
      <c r="R15" s="1" t="s">
        <v>655</v>
      </c>
      <c r="S15" s="1"/>
      <c r="T15" s="1"/>
      <c r="U15" s="1"/>
      <c r="V15" s="1"/>
      <c r="W15" s="1"/>
    </row>
    <row r="16" spans="8:23" ht="30.75" customHeight="1">
      <c r="L16" s="1"/>
      <c r="M16" s="1"/>
      <c r="O16" s="1"/>
      <c r="R16" t="s">
        <v>274</v>
      </c>
      <c r="S16" s="1" t="s">
        <v>273</v>
      </c>
      <c r="T16" s="1"/>
      <c r="U16" s="1"/>
      <c r="V16" s="1"/>
      <c r="W16" s="1"/>
    </row>
    <row r="17" spans="1:27">
      <c r="K17">
        <v>1</v>
      </c>
      <c r="L17" t="s">
        <v>93</v>
      </c>
      <c r="M17" t="s">
        <v>49</v>
      </c>
      <c r="N17" t="s">
        <v>49</v>
      </c>
      <c r="O17">
        <f ca="1">OFFSET(O17,0,-1)+1</f>
        <v>3</v>
      </c>
      <c r="P17">
        <f ca="1">OFFSET(P17,0,-1)</f>
        <v>3</v>
      </c>
      <c r="Q17">
        <f ca="1">OFFSET(Q17,0,-1)</f>
        <v>3</v>
      </c>
      <c r="R17">
        <f ca="1">OFFSET(R17,0,-1)+1</f>
        <v>4</v>
      </c>
      <c r="S17" s="1">
        <f ca="1">OFFSET(S17,0,-1)+1</f>
        <v>5</v>
      </c>
      <c r="T17" s="1"/>
      <c r="U17">
        <f ca="1">OFFSET(U17,0,-2)+1</f>
        <v>6</v>
      </c>
      <c r="V17">
        <f ca="1">OFFSET(V17,0,-1)</f>
        <v>6</v>
      </c>
      <c r="W17">
        <f ca="1">OFFSET(W17,0,-1)+1</f>
        <v>7</v>
      </c>
    </row>
    <row r="18" spans="1:27">
      <c r="A18" s="1">
        <v>1</v>
      </c>
      <c r="L18">
        <f>mergeValue(A18)</f>
        <v>1</v>
      </c>
      <c r="M18" t="s">
        <v>20</v>
      </c>
      <c r="O18" s="1"/>
      <c r="P18" s="1"/>
      <c r="Q18" s="1"/>
      <c r="R18" s="1"/>
      <c r="S18" s="1"/>
      <c r="T18" s="1"/>
      <c r="U18" s="1"/>
      <c r="V18" s="1"/>
      <c r="W18" t="s">
        <v>476</v>
      </c>
    </row>
    <row r="19" spans="1:27">
      <c r="A19" s="1"/>
      <c r="B19" s="1">
        <v>1</v>
      </c>
      <c r="L19" t="str">
        <f>mergeValue(A19) &amp;"."&amp; mergeValue(B19)</f>
        <v>1.1</v>
      </c>
      <c r="M19" t="s">
        <v>16</v>
      </c>
      <c r="O19" s="1"/>
      <c r="P19" s="1"/>
      <c r="Q19" s="1"/>
      <c r="R19" s="1"/>
      <c r="S19" s="1"/>
      <c r="T19" s="1"/>
      <c r="U19" s="1"/>
      <c r="V19" s="1"/>
      <c r="W19" t="s">
        <v>477</v>
      </c>
    </row>
    <row r="20" spans="1:27">
      <c r="A20" s="1"/>
      <c r="B20" s="1"/>
      <c r="C20" s="1">
        <v>1</v>
      </c>
      <c r="L20" t="str">
        <f>mergeValue(A20) &amp;"."&amp; mergeValue(B20)&amp;"."&amp; mergeValue(C20)</f>
        <v>1.1.1</v>
      </c>
      <c r="M20" t="s">
        <v>7</v>
      </c>
      <c r="O20" s="1"/>
      <c r="P20" s="1"/>
      <c r="Q20" s="1"/>
      <c r="R20" s="1"/>
      <c r="S20" s="1"/>
      <c r="T20" s="1"/>
      <c r="U20" s="1"/>
      <c r="V20" s="1"/>
      <c r="W20" t="s">
        <v>634</v>
      </c>
    </row>
    <row r="21" spans="1:27">
      <c r="A21" s="1"/>
      <c r="B21" s="1"/>
      <c r="C21" s="1"/>
      <c r="D21" s="1">
        <v>1</v>
      </c>
      <c r="L21" t="str">
        <f>mergeValue(A21) &amp;"."&amp; mergeValue(B21)&amp;"."&amp; mergeValue(C21)&amp;"."&amp; mergeValue(D21)</f>
        <v>1.1.1.1</v>
      </c>
      <c r="M21" t="s">
        <v>22</v>
      </c>
      <c r="O21" s="1"/>
      <c r="P21" s="1"/>
      <c r="Q21" s="1"/>
      <c r="R21" s="1"/>
      <c r="S21" s="1"/>
      <c r="T21" s="1"/>
      <c r="U21" s="1"/>
      <c r="V21" s="1"/>
      <c r="W21" t="s">
        <v>635</v>
      </c>
    </row>
    <row r="22" spans="1:27">
      <c r="A22" s="1"/>
      <c r="B22" s="1"/>
      <c r="C22" s="1"/>
      <c r="D22" s="1"/>
      <c r="E22" s="1">
        <v>1</v>
      </c>
      <c r="H22">
        <v>1</v>
      </c>
      <c r="I22" s="1">
        <v>1</v>
      </c>
      <c r="L22" t="str">
        <f>mergeValue(A22) &amp;"."&amp; mergeValue(B22)&amp;"."&amp; mergeValue(C22)&amp;"."&amp; mergeValue(D22)&amp;"."&amp; mergeValue(E22)</f>
        <v>1.1.1.1.1</v>
      </c>
      <c r="M22" t="s">
        <v>9</v>
      </c>
      <c r="O22" s="1"/>
      <c r="P22" s="1"/>
      <c r="Q22" s="1"/>
      <c r="R22" s="1"/>
      <c r="S22" s="1"/>
      <c r="T22" s="1"/>
      <c r="U22" s="1"/>
      <c r="V22" s="1"/>
      <c r="W22" t="s">
        <v>639</v>
      </c>
    </row>
    <row r="23" spans="1:27">
      <c r="A23" s="1"/>
      <c r="B23" s="1"/>
      <c r="C23" s="1"/>
      <c r="D23" s="1"/>
      <c r="E23" s="1"/>
      <c r="F23" s="1">
        <v>1</v>
      </c>
      <c r="I23" s="1"/>
      <c r="J23" s="1">
        <v>1</v>
      </c>
      <c r="L23" t="str">
        <f>mergeValue(A23) &amp;"."&amp; mergeValue(B23)&amp;"."&amp; mergeValue(C23)&amp;"."&amp; mergeValue(D23)&amp;"."&amp; mergeValue(E23)&amp;"."&amp; mergeValue(F23)</f>
        <v>1.1.1.1.1.1</v>
      </c>
      <c r="M23" t="s">
        <v>10</v>
      </c>
      <c r="O23" s="1"/>
      <c r="P23" s="1"/>
      <c r="Q23" s="1"/>
      <c r="R23" s="1"/>
      <c r="S23" s="1"/>
      <c r="T23" s="1"/>
      <c r="U23" s="1"/>
      <c r="V23" s="1"/>
      <c r="W23" t="s">
        <v>637</v>
      </c>
      <c r="Y23" t="str">
        <f>strCheckUnique(Z23:Z26)</f>
        <v/>
      </c>
      <c r="AA23" t="str">
        <f>IF(O23="","",O23 &amp; ":_")</f>
        <v/>
      </c>
    </row>
    <row r="24" spans="1:27" ht="189" customHeight="1">
      <c r="A24" s="1"/>
      <c r="B24" s="1"/>
      <c r="C24" s="1"/>
      <c r="D24" s="1"/>
      <c r="E24" s="1"/>
      <c r="F24" s="1"/>
      <c r="G24">
        <v>1</v>
      </c>
      <c r="I24" s="1"/>
      <c r="J24" s="1"/>
      <c r="K24">
        <v>1</v>
      </c>
      <c r="L24" t="str">
        <f>mergeValue(A24) &amp;"."&amp; mergeValue(B24)&amp;"."&amp; mergeValue(C24)&amp;"."&amp; mergeValue(D24)&amp;"."&amp; mergeValue(E24)&amp;"."&amp; mergeValue(F24)&amp;"."&amp; mergeValue(G24)</f>
        <v>1.1.1.1.1.1.1</v>
      </c>
      <c r="R24" s="1"/>
      <c r="S24" s="1" t="s">
        <v>84</v>
      </c>
      <c r="T24" s="1"/>
      <c r="U24" s="1" t="s">
        <v>85</v>
      </c>
      <c r="W24" s="1" t="s">
        <v>657</v>
      </c>
      <c r="X24" t="str">
        <f>strCheckDate(O25:V25)</f>
        <v/>
      </c>
      <c r="Z24" t="str">
        <f>IF(M24="","",M24 )</f>
        <v/>
      </c>
    </row>
    <row r="25" spans="1:27" hidden="1">
      <c r="A25" s="1"/>
      <c r="B25" s="1"/>
      <c r="C25" s="1"/>
      <c r="D25" s="1"/>
      <c r="E25" s="1"/>
      <c r="F25" s="1"/>
      <c r="I25" s="1"/>
      <c r="J25" s="1"/>
      <c r="Q25" t="str">
        <f>R24 &amp; "-" &amp; T24</f>
        <v>-</v>
      </c>
      <c r="R25" s="1"/>
      <c r="S25" s="1"/>
      <c r="T25" s="1"/>
      <c r="U25" s="1"/>
      <c r="W25" s="1"/>
    </row>
    <row r="26" spans="1:27" ht="15" customHeight="1">
      <c r="A26" s="1"/>
      <c r="B26" s="1"/>
      <c r="C26" s="1"/>
      <c r="D26" s="1"/>
      <c r="E26" s="1"/>
      <c r="F26" s="1"/>
      <c r="I26" s="1"/>
      <c r="J26" s="1"/>
      <c r="M26" t="s">
        <v>25</v>
      </c>
      <c r="W26" s="1"/>
    </row>
    <row r="27" spans="1:27" ht="15" customHeight="1">
      <c r="A27" s="1"/>
      <c r="B27" s="1"/>
      <c r="C27" s="1"/>
      <c r="D27" s="1"/>
      <c r="E27" s="1"/>
      <c r="I27" s="1"/>
      <c r="M27" t="s">
        <v>11</v>
      </c>
    </row>
    <row r="28" spans="1:27" ht="15" customHeight="1">
      <c r="A28" s="1"/>
      <c r="B28" s="1"/>
      <c r="C28" s="1"/>
      <c r="D28" s="1"/>
      <c r="M28" t="s">
        <v>12</v>
      </c>
    </row>
    <row r="29" spans="1:27" ht="15" customHeight="1">
      <c r="A29" s="1"/>
      <c r="B29" s="1"/>
      <c r="C29" s="1"/>
      <c r="M29" t="s">
        <v>17</v>
      </c>
    </row>
    <row r="30" spans="1:27" ht="15" customHeight="1">
      <c r="A30" s="1"/>
      <c r="B30" s="1"/>
      <c r="M30" t="s">
        <v>18</v>
      </c>
    </row>
    <row r="31" spans="1:27" ht="15" customHeight="1">
      <c r="A31" s="1"/>
      <c r="M31" t="s">
        <v>19</v>
      </c>
    </row>
    <row r="32" spans="1:27" ht="15" customHeight="1">
      <c r="M32" t="s">
        <v>309</v>
      </c>
    </row>
    <row r="33" spans="12:23" ht="3" customHeight="1"/>
    <row r="34" spans="12:23" ht="133.5" customHeight="1">
      <c r="L34">
        <v>1</v>
      </c>
      <c r="M34" s="1" t="s">
        <v>633</v>
      </c>
      <c r="N34" s="1"/>
      <c r="O34" s="1"/>
      <c r="P34" s="1"/>
      <c r="Q34" s="1"/>
      <c r="R34" s="1"/>
      <c r="S34" s="1"/>
      <c r="T34" s="1"/>
      <c r="U34" s="1"/>
      <c r="V34" s="1"/>
      <c r="W34" s="1"/>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sheetPr codeName="modList02">
    <tabColor rgb="FFFFCC99"/>
  </sheetPr>
  <dimension ref="A1"/>
  <sheetViews>
    <sheetView showGridLines="0" workbookViewId="0"/>
  </sheetViews>
  <sheetFormatPr defaultRowHeight="15"/>
  <sheetData/>
  <pageMargins left="0.7" right="0.7" top="0.75" bottom="0.75" header="0.3" footer="0.3"/>
</worksheet>
</file>

<file path=xl/worksheets/sheet20.xml><?xml version="1.0" encoding="utf-8"?>
<worksheet xmlns="http://schemas.openxmlformats.org/spreadsheetml/2006/main" xmlns:r="http://schemas.openxmlformats.org/officeDocument/2006/relationships">
  <sheetPr codeName="List05_4">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51</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30.11.2022</v>
      </c>
      <c r="I7" t="s">
        <v>493</v>
      </c>
    </row>
    <row r="8" spans="1:10">
      <c r="A8" s="1">
        <v>1</v>
      </c>
      <c r="F8" t="str">
        <f>"2." &amp;mergeValue(A8)</f>
        <v>2.1</v>
      </c>
      <c r="G8" t="s">
        <v>494</v>
      </c>
      <c r="I8" t="s">
        <v>591</v>
      </c>
    </row>
    <row r="9" spans="1:10">
      <c r="A9" s="1"/>
      <c r="F9" t="str">
        <f>"3." &amp;mergeValue(A9)</f>
        <v>3.1</v>
      </c>
      <c r="G9" t="s">
        <v>495</v>
      </c>
      <c r="I9" t="s">
        <v>589</v>
      </c>
    </row>
    <row r="10" spans="1:10">
      <c r="A10" s="1"/>
      <c r="F10" t="str">
        <f>"4."&amp;mergeValue(A10)</f>
        <v>4.1</v>
      </c>
      <c r="G10" t="s">
        <v>496</v>
      </c>
      <c r="H10" t="s">
        <v>458</v>
      </c>
    </row>
    <row r="11" spans="1:10">
      <c r="A11" s="1"/>
      <c r="B11" s="1">
        <v>1</v>
      </c>
      <c r="F11" t="str">
        <f>"4."&amp;mergeValue(A11) &amp;"."&amp;mergeValue(B11)</f>
        <v>4.1.1</v>
      </c>
      <c r="G11" t="s">
        <v>593</v>
      </c>
      <c r="H11" t="str">
        <f>IF(region_name="","",region_name)</f>
        <v>Ленинградская область</v>
      </c>
      <c r="I11" t="s">
        <v>499</v>
      </c>
    </row>
    <row r="12" spans="1:10">
      <c r="A12" s="1"/>
      <c r="B12" s="1"/>
      <c r="C12" s="1">
        <v>1</v>
      </c>
      <c r="F12" t="str">
        <f>"4."&amp;mergeValue(A12) &amp;"."&amp;mergeValue(B12)&amp;"."&amp;mergeValue(C12)</f>
        <v>4.1.1.1</v>
      </c>
      <c r="G12" t="s">
        <v>497</v>
      </c>
      <c r="I12" t="s">
        <v>500</v>
      </c>
    </row>
    <row r="13" spans="1:10" ht="39" customHeight="1">
      <c r="A13" s="1"/>
      <c r="B13" s="1"/>
      <c r="C13" s="1"/>
      <c r="D13">
        <v>1</v>
      </c>
      <c r="F13" t="str">
        <f>"4."&amp;mergeValue(A13) &amp;"."&amp;mergeValue(B13)&amp;"."&amp;mergeValue(C13)&amp;"."&amp;mergeValue(D13)</f>
        <v>4.1.1.1.1</v>
      </c>
      <c r="G13" t="s">
        <v>498</v>
      </c>
      <c r="I13" s="1" t="s">
        <v>592</v>
      </c>
    </row>
    <row r="14" spans="1:10">
      <c r="A14" s="1"/>
      <c r="B14" s="1"/>
      <c r="C14" s="1"/>
      <c r="G14" t="s">
        <v>4</v>
      </c>
      <c r="I14" s="1"/>
    </row>
    <row r="15" spans="1:10">
      <c r="A15" s="1"/>
      <c r="B15" s="1"/>
      <c r="G15" t="s">
        <v>403</v>
      </c>
    </row>
    <row r="16" spans="1:10">
      <c r="A16" s="1"/>
      <c r="G16" t="s">
        <v>506</v>
      </c>
    </row>
    <row r="17" spans="7:8">
      <c r="G17" t="s">
        <v>505</v>
      </c>
    </row>
    <row r="18" spans="7:8" ht="3" customHeight="1"/>
    <row r="19" spans="7:8" ht="15" customHeight="1">
      <c r="G19" s="1" t="s">
        <v>594</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sheetPr codeName="List06_4">
    <tabColor rgb="FFEAEBEE"/>
    <pageSetUpPr fitToPage="1"/>
  </sheetPr>
  <dimension ref="A1:Z34"/>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5" width="23.7109375" customWidth="1"/>
    <col min="16" max="17" width="1.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57" max="264" width="0" hidden="1" customWidth="1"/>
    <col min="265" max="267" width="3.7109375" customWidth="1"/>
    <col min="268" max="268" width="12.7109375" customWidth="1"/>
    <col min="269" max="269" width="47.42578125" customWidth="1"/>
    <col min="270" max="273" width="0" hidden="1" customWidth="1"/>
    <col min="274" max="274" width="11.7109375" customWidth="1"/>
    <col min="275" max="275" width="6.42578125" bestFit="1" customWidth="1"/>
    <col min="276" max="276" width="11.7109375" customWidth="1"/>
    <col min="277" max="277" width="0" hidden="1" customWidth="1"/>
    <col min="278" max="278" width="3.7109375" customWidth="1"/>
    <col min="279" max="279" width="11.140625" bestFit="1" customWidth="1"/>
    <col min="513" max="520" width="0" hidden="1" customWidth="1"/>
    <col min="521" max="523" width="3.7109375" customWidth="1"/>
    <col min="524" max="524" width="12.7109375" customWidth="1"/>
    <col min="525" max="525" width="47.42578125" customWidth="1"/>
    <col min="526" max="529" width="0" hidden="1" customWidth="1"/>
    <col min="530" max="530" width="11.7109375" customWidth="1"/>
    <col min="531" max="531" width="6.42578125" bestFit="1" customWidth="1"/>
    <col min="532" max="532" width="11.7109375" customWidth="1"/>
    <col min="533" max="533" width="0" hidden="1" customWidth="1"/>
    <col min="534" max="534" width="3.7109375" customWidth="1"/>
    <col min="535" max="535" width="11.140625" bestFit="1" customWidth="1"/>
    <col min="769" max="776" width="0" hidden="1" customWidth="1"/>
    <col min="777" max="779" width="3.7109375" customWidth="1"/>
    <col min="780" max="780" width="12.7109375" customWidth="1"/>
    <col min="781" max="781" width="47.42578125" customWidth="1"/>
    <col min="782" max="785" width="0" hidden="1" customWidth="1"/>
    <col min="786" max="786" width="11.7109375" customWidth="1"/>
    <col min="787" max="787" width="6.42578125" bestFit="1" customWidth="1"/>
    <col min="788" max="788" width="11.7109375" customWidth="1"/>
    <col min="789" max="789" width="0" hidden="1" customWidth="1"/>
    <col min="790" max="790" width="3.7109375" customWidth="1"/>
    <col min="791" max="791" width="11.140625" bestFit="1" customWidth="1"/>
    <col min="1025" max="1032" width="0" hidden="1" customWidth="1"/>
    <col min="1033" max="1035" width="3.7109375" customWidth="1"/>
    <col min="1036" max="1036" width="12.7109375" customWidth="1"/>
    <col min="1037" max="1037" width="47.42578125" customWidth="1"/>
    <col min="1038" max="1041" width="0" hidden="1" customWidth="1"/>
    <col min="1042" max="1042" width="11.7109375" customWidth="1"/>
    <col min="1043" max="1043" width="6.42578125" bestFit="1" customWidth="1"/>
    <col min="1044" max="1044" width="11.7109375" customWidth="1"/>
    <col min="1045" max="1045" width="0" hidden="1" customWidth="1"/>
    <col min="1046" max="1046" width="3.7109375" customWidth="1"/>
    <col min="1047" max="1047" width="11.140625" bestFit="1" customWidth="1"/>
    <col min="1281" max="1288" width="0" hidden="1" customWidth="1"/>
    <col min="1289" max="1291" width="3.7109375" customWidth="1"/>
    <col min="1292" max="1292" width="12.7109375" customWidth="1"/>
    <col min="1293" max="1293" width="47.42578125" customWidth="1"/>
    <col min="1294" max="1297" width="0" hidden="1" customWidth="1"/>
    <col min="1298" max="1298" width="11.7109375" customWidth="1"/>
    <col min="1299" max="1299" width="6.42578125" bestFit="1" customWidth="1"/>
    <col min="1300" max="1300" width="11.7109375" customWidth="1"/>
    <col min="1301" max="1301" width="0" hidden="1" customWidth="1"/>
    <col min="1302" max="1302" width="3.7109375" customWidth="1"/>
    <col min="1303" max="1303" width="11.140625" bestFit="1" customWidth="1"/>
    <col min="1537" max="1544" width="0" hidden="1" customWidth="1"/>
    <col min="1545" max="1547" width="3.7109375" customWidth="1"/>
    <col min="1548" max="1548" width="12.7109375" customWidth="1"/>
    <col min="1549" max="1549" width="47.42578125" customWidth="1"/>
    <col min="1550" max="1553" width="0" hidden="1" customWidth="1"/>
    <col min="1554" max="1554" width="11.7109375" customWidth="1"/>
    <col min="1555" max="1555" width="6.42578125" bestFit="1" customWidth="1"/>
    <col min="1556" max="1556" width="11.7109375" customWidth="1"/>
    <col min="1557" max="1557" width="0" hidden="1" customWidth="1"/>
    <col min="1558" max="1558" width="3.7109375" customWidth="1"/>
    <col min="1559" max="1559" width="11.140625" bestFit="1" customWidth="1"/>
    <col min="1793" max="1800" width="0" hidden="1" customWidth="1"/>
    <col min="1801" max="1803" width="3.7109375" customWidth="1"/>
    <col min="1804" max="1804" width="12.7109375" customWidth="1"/>
    <col min="1805" max="1805" width="47.42578125" customWidth="1"/>
    <col min="1806" max="1809" width="0" hidden="1" customWidth="1"/>
    <col min="1810" max="1810" width="11.7109375" customWidth="1"/>
    <col min="1811" max="1811" width="6.42578125" bestFit="1" customWidth="1"/>
    <col min="1812" max="1812" width="11.7109375" customWidth="1"/>
    <col min="1813" max="1813" width="0" hidden="1" customWidth="1"/>
    <col min="1814" max="1814" width="3.7109375" customWidth="1"/>
    <col min="1815" max="1815" width="11.140625" bestFit="1" customWidth="1"/>
    <col min="2049" max="2056" width="0" hidden="1" customWidth="1"/>
    <col min="2057" max="2059" width="3.7109375" customWidth="1"/>
    <col min="2060" max="2060" width="12.7109375" customWidth="1"/>
    <col min="2061" max="2061" width="47.42578125" customWidth="1"/>
    <col min="2062" max="2065" width="0" hidden="1" customWidth="1"/>
    <col min="2066" max="2066" width="11.7109375" customWidth="1"/>
    <col min="2067" max="2067" width="6.42578125" bestFit="1" customWidth="1"/>
    <col min="2068" max="2068" width="11.7109375" customWidth="1"/>
    <col min="2069" max="2069" width="0" hidden="1" customWidth="1"/>
    <col min="2070" max="2070" width="3.7109375" customWidth="1"/>
    <col min="2071" max="2071" width="11.140625" bestFit="1" customWidth="1"/>
    <col min="2305" max="2312" width="0" hidden="1" customWidth="1"/>
    <col min="2313" max="2315" width="3.7109375" customWidth="1"/>
    <col min="2316" max="2316" width="12.7109375" customWidth="1"/>
    <col min="2317" max="2317" width="47.42578125" customWidth="1"/>
    <col min="2318" max="2321" width="0" hidden="1" customWidth="1"/>
    <col min="2322" max="2322" width="11.7109375" customWidth="1"/>
    <col min="2323" max="2323" width="6.42578125" bestFit="1" customWidth="1"/>
    <col min="2324" max="2324" width="11.7109375" customWidth="1"/>
    <col min="2325" max="2325" width="0" hidden="1" customWidth="1"/>
    <col min="2326" max="2326" width="3.7109375" customWidth="1"/>
    <col min="2327" max="2327" width="11.140625" bestFit="1" customWidth="1"/>
    <col min="2561" max="2568" width="0" hidden="1" customWidth="1"/>
    <col min="2569" max="2571" width="3.7109375" customWidth="1"/>
    <col min="2572" max="2572" width="12.7109375" customWidth="1"/>
    <col min="2573" max="2573" width="47.42578125" customWidth="1"/>
    <col min="2574" max="2577" width="0" hidden="1" customWidth="1"/>
    <col min="2578" max="2578" width="11.7109375" customWidth="1"/>
    <col min="2579" max="2579" width="6.42578125" bestFit="1" customWidth="1"/>
    <col min="2580" max="2580" width="11.7109375" customWidth="1"/>
    <col min="2581" max="2581" width="0" hidden="1" customWidth="1"/>
    <col min="2582" max="2582" width="3.7109375" customWidth="1"/>
    <col min="2583" max="2583" width="11.140625" bestFit="1" customWidth="1"/>
    <col min="2817" max="2824" width="0" hidden="1" customWidth="1"/>
    <col min="2825" max="2827" width="3.7109375" customWidth="1"/>
    <col min="2828" max="2828" width="12.7109375" customWidth="1"/>
    <col min="2829" max="2829" width="47.42578125" customWidth="1"/>
    <col min="2830" max="2833" width="0" hidden="1" customWidth="1"/>
    <col min="2834" max="2834" width="11.7109375" customWidth="1"/>
    <col min="2835" max="2835" width="6.42578125" bestFit="1" customWidth="1"/>
    <col min="2836" max="2836" width="11.7109375" customWidth="1"/>
    <col min="2837" max="2837" width="0" hidden="1" customWidth="1"/>
    <col min="2838" max="2838" width="3.7109375" customWidth="1"/>
    <col min="2839" max="2839" width="11.140625" bestFit="1" customWidth="1"/>
    <col min="3073" max="3080" width="0" hidden="1" customWidth="1"/>
    <col min="3081" max="3083" width="3.7109375" customWidth="1"/>
    <col min="3084" max="3084" width="12.7109375" customWidth="1"/>
    <col min="3085" max="3085" width="47.42578125" customWidth="1"/>
    <col min="3086" max="3089" width="0" hidden="1" customWidth="1"/>
    <col min="3090" max="3090" width="11.7109375" customWidth="1"/>
    <col min="3091" max="3091" width="6.42578125" bestFit="1" customWidth="1"/>
    <col min="3092" max="3092" width="11.7109375" customWidth="1"/>
    <col min="3093" max="3093" width="0" hidden="1" customWidth="1"/>
    <col min="3094" max="3094" width="3.7109375" customWidth="1"/>
    <col min="3095" max="3095" width="11.140625" bestFit="1" customWidth="1"/>
    <col min="3329" max="3336" width="0" hidden="1" customWidth="1"/>
    <col min="3337" max="3339" width="3.7109375" customWidth="1"/>
    <col min="3340" max="3340" width="12.7109375" customWidth="1"/>
    <col min="3341" max="3341" width="47.42578125" customWidth="1"/>
    <col min="3342" max="3345" width="0" hidden="1" customWidth="1"/>
    <col min="3346" max="3346" width="11.7109375" customWidth="1"/>
    <col min="3347" max="3347" width="6.42578125" bestFit="1" customWidth="1"/>
    <col min="3348" max="3348" width="11.7109375" customWidth="1"/>
    <col min="3349" max="3349" width="0" hidden="1" customWidth="1"/>
    <col min="3350" max="3350" width="3.7109375" customWidth="1"/>
    <col min="3351" max="3351" width="11.140625" bestFit="1" customWidth="1"/>
    <col min="3585" max="3592" width="0" hidden="1" customWidth="1"/>
    <col min="3593" max="3595" width="3.7109375" customWidth="1"/>
    <col min="3596" max="3596" width="12.7109375" customWidth="1"/>
    <col min="3597" max="3597" width="47.42578125" customWidth="1"/>
    <col min="3598" max="3601" width="0" hidden="1" customWidth="1"/>
    <col min="3602" max="3602" width="11.7109375" customWidth="1"/>
    <col min="3603" max="3603" width="6.42578125" bestFit="1" customWidth="1"/>
    <col min="3604" max="3604" width="11.7109375" customWidth="1"/>
    <col min="3605" max="3605" width="0" hidden="1" customWidth="1"/>
    <col min="3606" max="3606" width="3.7109375" customWidth="1"/>
    <col min="3607" max="3607" width="11.140625" bestFit="1" customWidth="1"/>
    <col min="3841" max="3848" width="0" hidden="1" customWidth="1"/>
    <col min="3849" max="3851" width="3.7109375" customWidth="1"/>
    <col min="3852" max="3852" width="12.7109375" customWidth="1"/>
    <col min="3853" max="3853" width="47.42578125" customWidth="1"/>
    <col min="3854" max="3857" width="0" hidden="1" customWidth="1"/>
    <col min="3858" max="3858" width="11.7109375" customWidth="1"/>
    <col min="3859" max="3859" width="6.42578125" bestFit="1" customWidth="1"/>
    <col min="3860" max="3860" width="11.7109375" customWidth="1"/>
    <col min="3861" max="3861" width="0" hidden="1" customWidth="1"/>
    <col min="3862" max="3862" width="3.7109375" customWidth="1"/>
    <col min="3863" max="3863" width="11.140625" bestFit="1" customWidth="1"/>
    <col min="4097" max="4104" width="0" hidden="1" customWidth="1"/>
    <col min="4105" max="4107" width="3.7109375" customWidth="1"/>
    <col min="4108" max="4108" width="12.7109375" customWidth="1"/>
    <col min="4109" max="4109" width="47.42578125" customWidth="1"/>
    <col min="4110" max="4113" width="0" hidden="1" customWidth="1"/>
    <col min="4114" max="4114" width="11.7109375" customWidth="1"/>
    <col min="4115" max="4115" width="6.42578125" bestFit="1" customWidth="1"/>
    <col min="4116" max="4116" width="11.7109375" customWidth="1"/>
    <col min="4117" max="4117" width="0" hidden="1" customWidth="1"/>
    <col min="4118" max="4118" width="3.7109375" customWidth="1"/>
    <col min="4119" max="4119" width="11.140625" bestFit="1" customWidth="1"/>
    <col min="4353" max="4360" width="0" hidden="1" customWidth="1"/>
    <col min="4361" max="4363" width="3.7109375" customWidth="1"/>
    <col min="4364" max="4364" width="12.7109375" customWidth="1"/>
    <col min="4365" max="4365" width="47.42578125" customWidth="1"/>
    <col min="4366" max="4369" width="0" hidden="1" customWidth="1"/>
    <col min="4370" max="4370" width="11.7109375" customWidth="1"/>
    <col min="4371" max="4371" width="6.42578125" bestFit="1" customWidth="1"/>
    <col min="4372" max="4372" width="11.7109375" customWidth="1"/>
    <col min="4373" max="4373" width="0" hidden="1" customWidth="1"/>
    <col min="4374" max="4374" width="3.7109375" customWidth="1"/>
    <col min="4375" max="4375" width="11.140625" bestFit="1" customWidth="1"/>
    <col min="4609" max="4616" width="0" hidden="1" customWidth="1"/>
    <col min="4617" max="4619" width="3.7109375" customWidth="1"/>
    <col min="4620" max="4620" width="12.7109375" customWidth="1"/>
    <col min="4621" max="4621" width="47.42578125" customWidth="1"/>
    <col min="4622" max="4625" width="0" hidden="1" customWidth="1"/>
    <col min="4626" max="4626" width="11.7109375" customWidth="1"/>
    <col min="4627" max="4627" width="6.42578125" bestFit="1" customWidth="1"/>
    <col min="4628" max="4628" width="11.7109375" customWidth="1"/>
    <col min="4629" max="4629" width="0" hidden="1" customWidth="1"/>
    <col min="4630" max="4630" width="3.7109375" customWidth="1"/>
    <col min="4631" max="4631" width="11.140625" bestFit="1" customWidth="1"/>
    <col min="4865" max="4872" width="0" hidden="1" customWidth="1"/>
    <col min="4873" max="4875" width="3.7109375" customWidth="1"/>
    <col min="4876" max="4876" width="12.7109375" customWidth="1"/>
    <col min="4877" max="4877" width="47.42578125" customWidth="1"/>
    <col min="4878" max="4881" width="0" hidden="1" customWidth="1"/>
    <col min="4882" max="4882" width="11.7109375" customWidth="1"/>
    <col min="4883" max="4883" width="6.42578125" bestFit="1" customWidth="1"/>
    <col min="4884" max="4884" width="11.7109375" customWidth="1"/>
    <col min="4885" max="4885" width="0" hidden="1" customWidth="1"/>
    <col min="4886" max="4886" width="3.7109375" customWidth="1"/>
    <col min="4887" max="4887" width="11.140625" bestFit="1" customWidth="1"/>
    <col min="5121" max="5128" width="0" hidden="1" customWidth="1"/>
    <col min="5129" max="5131" width="3.7109375" customWidth="1"/>
    <col min="5132" max="5132" width="12.7109375" customWidth="1"/>
    <col min="5133" max="5133" width="47.42578125" customWidth="1"/>
    <col min="5134" max="5137" width="0" hidden="1" customWidth="1"/>
    <col min="5138" max="5138" width="11.7109375" customWidth="1"/>
    <col min="5139" max="5139" width="6.42578125" bestFit="1" customWidth="1"/>
    <col min="5140" max="5140" width="11.7109375" customWidth="1"/>
    <col min="5141" max="5141" width="0" hidden="1" customWidth="1"/>
    <col min="5142" max="5142" width="3.7109375" customWidth="1"/>
    <col min="5143" max="5143" width="11.140625" bestFit="1" customWidth="1"/>
    <col min="5377" max="5384" width="0" hidden="1" customWidth="1"/>
    <col min="5385" max="5387" width="3.7109375" customWidth="1"/>
    <col min="5388" max="5388" width="12.7109375" customWidth="1"/>
    <col min="5389" max="5389" width="47.42578125" customWidth="1"/>
    <col min="5390" max="5393" width="0" hidden="1" customWidth="1"/>
    <col min="5394" max="5394" width="11.7109375" customWidth="1"/>
    <col min="5395" max="5395" width="6.42578125" bestFit="1" customWidth="1"/>
    <col min="5396" max="5396" width="11.7109375" customWidth="1"/>
    <col min="5397" max="5397" width="0" hidden="1" customWidth="1"/>
    <col min="5398" max="5398" width="3.7109375" customWidth="1"/>
    <col min="5399" max="5399" width="11.140625" bestFit="1" customWidth="1"/>
    <col min="5633" max="5640" width="0" hidden="1" customWidth="1"/>
    <col min="5641" max="5643" width="3.7109375" customWidth="1"/>
    <col min="5644" max="5644" width="12.7109375" customWidth="1"/>
    <col min="5645" max="5645" width="47.42578125" customWidth="1"/>
    <col min="5646" max="5649" width="0" hidden="1" customWidth="1"/>
    <col min="5650" max="5650" width="11.7109375" customWidth="1"/>
    <col min="5651" max="5651" width="6.42578125" bestFit="1" customWidth="1"/>
    <col min="5652" max="5652" width="11.7109375" customWidth="1"/>
    <col min="5653" max="5653" width="0" hidden="1" customWidth="1"/>
    <col min="5654" max="5654" width="3.7109375" customWidth="1"/>
    <col min="5655" max="5655" width="11.140625" bestFit="1" customWidth="1"/>
    <col min="5889" max="5896" width="0" hidden="1" customWidth="1"/>
    <col min="5897" max="5899" width="3.7109375" customWidth="1"/>
    <col min="5900" max="5900" width="12.7109375" customWidth="1"/>
    <col min="5901" max="5901" width="47.42578125" customWidth="1"/>
    <col min="5902" max="5905" width="0" hidden="1" customWidth="1"/>
    <col min="5906" max="5906" width="11.7109375" customWidth="1"/>
    <col min="5907" max="5907" width="6.42578125" bestFit="1" customWidth="1"/>
    <col min="5908" max="5908" width="11.7109375" customWidth="1"/>
    <col min="5909" max="5909" width="0" hidden="1" customWidth="1"/>
    <col min="5910" max="5910" width="3.7109375" customWidth="1"/>
    <col min="5911" max="5911" width="11.140625" bestFit="1" customWidth="1"/>
    <col min="6145" max="6152" width="0" hidden="1" customWidth="1"/>
    <col min="6153" max="6155" width="3.7109375" customWidth="1"/>
    <col min="6156" max="6156" width="12.7109375" customWidth="1"/>
    <col min="6157" max="6157" width="47.42578125" customWidth="1"/>
    <col min="6158" max="6161" width="0" hidden="1" customWidth="1"/>
    <col min="6162" max="6162" width="11.7109375" customWidth="1"/>
    <col min="6163" max="6163" width="6.42578125" bestFit="1" customWidth="1"/>
    <col min="6164" max="6164" width="11.7109375" customWidth="1"/>
    <col min="6165" max="6165" width="0" hidden="1" customWidth="1"/>
    <col min="6166" max="6166" width="3.7109375" customWidth="1"/>
    <col min="6167" max="6167" width="11.140625" bestFit="1" customWidth="1"/>
    <col min="6401" max="6408" width="0" hidden="1" customWidth="1"/>
    <col min="6409" max="6411" width="3.7109375" customWidth="1"/>
    <col min="6412" max="6412" width="12.7109375" customWidth="1"/>
    <col min="6413" max="6413" width="47.42578125" customWidth="1"/>
    <col min="6414" max="6417" width="0" hidden="1" customWidth="1"/>
    <col min="6418" max="6418" width="11.7109375" customWidth="1"/>
    <col min="6419" max="6419" width="6.42578125" bestFit="1" customWidth="1"/>
    <col min="6420" max="6420" width="11.7109375" customWidth="1"/>
    <col min="6421" max="6421" width="0" hidden="1" customWidth="1"/>
    <col min="6422" max="6422" width="3.7109375" customWidth="1"/>
    <col min="6423" max="6423" width="11.140625" bestFit="1" customWidth="1"/>
    <col min="6657" max="6664" width="0" hidden="1" customWidth="1"/>
    <col min="6665" max="6667" width="3.7109375" customWidth="1"/>
    <col min="6668" max="6668" width="12.7109375" customWidth="1"/>
    <col min="6669" max="6669" width="47.42578125" customWidth="1"/>
    <col min="6670" max="6673" width="0" hidden="1" customWidth="1"/>
    <col min="6674" max="6674" width="11.7109375" customWidth="1"/>
    <col min="6675" max="6675" width="6.42578125" bestFit="1" customWidth="1"/>
    <col min="6676" max="6676" width="11.7109375" customWidth="1"/>
    <col min="6677" max="6677" width="0" hidden="1" customWidth="1"/>
    <col min="6678" max="6678" width="3.7109375" customWidth="1"/>
    <col min="6679" max="6679" width="11.140625" bestFit="1" customWidth="1"/>
    <col min="6913" max="6920" width="0" hidden="1" customWidth="1"/>
    <col min="6921" max="6923" width="3.7109375" customWidth="1"/>
    <col min="6924" max="6924" width="12.7109375" customWidth="1"/>
    <col min="6925" max="6925" width="47.42578125" customWidth="1"/>
    <col min="6926" max="6929" width="0" hidden="1" customWidth="1"/>
    <col min="6930" max="6930" width="11.7109375" customWidth="1"/>
    <col min="6931" max="6931" width="6.42578125" bestFit="1" customWidth="1"/>
    <col min="6932" max="6932" width="11.7109375" customWidth="1"/>
    <col min="6933" max="6933" width="0" hidden="1" customWidth="1"/>
    <col min="6934" max="6934" width="3.7109375" customWidth="1"/>
    <col min="6935" max="6935" width="11.140625" bestFit="1" customWidth="1"/>
    <col min="7169" max="7176" width="0" hidden="1" customWidth="1"/>
    <col min="7177" max="7179" width="3.7109375" customWidth="1"/>
    <col min="7180" max="7180" width="12.7109375" customWidth="1"/>
    <col min="7181" max="7181" width="47.42578125" customWidth="1"/>
    <col min="7182" max="7185" width="0" hidden="1" customWidth="1"/>
    <col min="7186" max="7186" width="11.7109375" customWidth="1"/>
    <col min="7187" max="7187" width="6.42578125" bestFit="1" customWidth="1"/>
    <col min="7188" max="7188" width="11.7109375" customWidth="1"/>
    <col min="7189" max="7189" width="0" hidden="1" customWidth="1"/>
    <col min="7190" max="7190" width="3.7109375" customWidth="1"/>
    <col min="7191" max="7191" width="11.140625" bestFit="1" customWidth="1"/>
    <col min="7425" max="7432" width="0" hidden="1" customWidth="1"/>
    <col min="7433" max="7435" width="3.7109375" customWidth="1"/>
    <col min="7436" max="7436" width="12.7109375" customWidth="1"/>
    <col min="7437" max="7437" width="47.42578125" customWidth="1"/>
    <col min="7438" max="7441" width="0" hidden="1" customWidth="1"/>
    <col min="7442" max="7442" width="11.7109375" customWidth="1"/>
    <col min="7443" max="7443" width="6.42578125" bestFit="1" customWidth="1"/>
    <col min="7444" max="7444" width="11.7109375" customWidth="1"/>
    <col min="7445" max="7445" width="0" hidden="1" customWidth="1"/>
    <col min="7446" max="7446" width="3.7109375" customWidth="1"/>
    <col min="7447" max="7447" width="11.140625" bestFit="1" customWidth="1"/>
    <col min="7681" max="7688" width="0" hidden="1" customWidth="1"/>
    <col min="7689" max="7691" width="3.7109375" customWidth="1"/>
    <col min="7692" max="7692" width="12.7109375" customWidth="1"/>
    <col min="7693" max="7693" width="47.42578125" customWidth="1"/>
    <col min="7694" max="7697" width="0" hidden="1" customWidth="1"/>
    <col min="7698" max="7698" width="11.7109375" customWidth="1"/>
    <col min="7699" max="7699" width="6.42578125" bestFit="1" customWidth="1"/>
    <col min="7700" max="7700" width="11.7109375" customWidth="1"/>
    <col min="7701" max="7701" width="0" hidden="1" customWidth="1"/>
    <col min="7702" max="7702" width="3.7109375" customWidth="1"/>
    <col min="7703" max="7703" width="11.140625" bestFit="1" customWidth="1"/>
    <col min="7937" max="7944" width="0" hidden="1" customWidth="1"/>
    <col min="7945" max="7947" width="3.7109375" customWidth="1"/>
    <col min="7948" max="7948" width="12.7109375" customWidth="1"/>
    <col min="7949" max="7949" width="47.42578125" customWidth="1"/>
    <col min="7950" max="7953" width="0" hidden="1" customWidth="1"/>
    <col min="7954" max="7954" width="11.7109375" customWidth="1"/>
    <col min="7955" max="7955" width="6.42578125" bestFit="1" customWidth="1"/>
    <col min="7956" max="7956" width="11.7109375" customWidth="1"/>
    <col min="7957" max="7957" width="0" hidden="1" customWidth="1"/>
    <col min="7958" max="7958" width="3.7109375" customWidth="1"/>
    <col min="7959" max="7959" width="11.140625" bestFit="1" customWidth="1"/>
    <col min="8193" max="8200" width="0" hidden="1" customWidth="1"/>
    <col min="8201" max="8203" width="3.7109375" customWidth="1"/>
    <col min="8204" max="8204" width="12.7109375" customWidth="1"/>
    <col min="8205" max="8205" width="47.42578125" customWidth="1"/>
    <col min="8206" max="8209" width="0" hidden="1" customWidth="1"/>
    <col min="8210" max="8210" width="11.7109375" customWidth="1"/>
    <col min="8211" max="8211" width="6.42578125" bestFit="1" customWidth="1"/>
    <col min="8212" max="8212" width="11.7109375" customWidth="1"/>
    <col min="8213" max="8213" width="0" hidden="1" customWidth="1"/>
    <col min="8214" max="8214" width="3.7109375" customWidth="1"/>
    <col min="8215" max="8215" width="11.140625" bestFit="1" customWidth="1"/>
    <col min="8449" max="8456" width="0" hidden="1" customWidth="1"/>
    <col min="8457" max="8459" width="3.7109375" customWidth="1"/>
    <col min="8460" max="8460" width="12.7109375" customWidth="1"/>
    <col min="8461" max="8461" width="47.42578125" customWidth="1"/>
    <col min="8462" max="8465" width="0" hidden="1" customWidth="1"/>
    <col min="8466" max="8466" width="11.7109375" customWidth="1"/>
    <col min="8467" max="8467" width="6.42578125" bestFit="1" customWidth="1"/>
    <col min="8468" max="8468" width="11.7109375" customWidth="1"/>
    <col min="8469" max="8469" width="0" hidden="1" customWidth="1"/>
    <col min="8470" max="8470" width="3.7109375" customWidth="1"/>
    <col min="8471" max="8471" width="11.140625" bestFit="1" customWidth="1"/>
    <col min="8705" max="8712" width="0" hidden="1" customWidth="1"/>
    <col min="8713" max="8715" width="3.7109375" customWidth="1"/>
    <col min="8716" max="8716" width="12.7109375" customWidth="1"/>
    <col min="8717" max="8717" width="47.42578125" customWidth="1"/>
    <col min="8718" max="8721" width="0" hidden="1" customWidth="1"/>
    <col min="8722" max="8722" width="11.7109375" customWidth="1"/>
    <col min="8723" max="8723" width="6.42578125" bestFit="1" customWidth="1"/>
    <col min="8724" max="8724" width="11.7109375" customWidth="1"/>
    <col min="8725" max="8725" width="0" hidden="1" customWidth="1"/>
    <col min="8726" max="8726" width="3.7109375" customWidth="1"/>
    <col min="8727" max="8727" width="11.140625" bestFit="1" customWidth="1"/>
    <col min="8961" max="8968" width="0" hidden="1" customWidth="1"/>
    <col min="8969" max="8971" width="3.7109375" customWidth="1"/>
    <col min="8972" max="8972" width="12.7109375" customWidth="1"/>
    <col min="8973" max="8973" width="47.42578125" customWidth="1"/>
    <col min="8974" max="8977" width="0" hidden="1" customWidth="1"/>
    <col min="8978" max="8978" width="11.7109375" customWidth="1"/>
    <col min="8979" max="8979" width="6.42578125" bestFit="1" customWidth="1"/>
    <col min="8980" max="8980" width="11.7109375" customWidth="1"/>
    <col min="8981" max="8981" width="0" hidden="1" customWidth="1"/>
    <col min="8982" max="8982" width="3.7109375" customWidth="1"/>
    <col min="8983" max="8983" width="11.140625" bestFit="1" customWidth="1"/>
    <col min="9217" max="9224" width="0" hidden="1" customWidth="1"/>
    <col min="9225" max="9227" width="3.7109375" customWidth="1"/>
    <col min="9228" max="9228" width="12.7109375" customWidth="1"/>
    <col min="9229" max="9229" width="47.42578125" customWidth="1"/>
    <col min="9230" max="9233" width="0" hidden="1" customWidth="1"/>
    <col min="9234" max="9234" width="11.7109375" customWidth="1"/>
    <col min="9235" max="9235" width="6.42578125" bestFit="1" customWidth="1"/>
    <col min="9236" max="9236" width="11.7109375" customWidth="1"/>
    <col min="9237" max="9237" width="0" hidden="1" customWidth="1"/>
    <col min="9238" max="9238" width="3.7109375" customWidth="1"/>
    <col min="9239" max="9239" width="11.140625" bestFit="1" customWidth="1"/>
    <col min="9473" max="9480" width="0" hidden="1" customWidth="1"/>
    <col min="9481" max="9483" width="3.7109375" customWidth="1"/>
    <col min="9484" max="9484" width="12.7109375" customWidth="1"/>
    <col min="9485" max="9485" width="47.42578125" customWidth="1"/>
    <col min="9486" max="9489" width="0" hidden="1" customWidth="1"/>
    <col min="9490" max="9490" width="11.7109375" customWidth="1"/>
    <col min="9491" max="9491" width="6.42578125" bestFit="1" customWidth="1"/>
    <col min="9492" max="9492" width="11.7109375" customWidth="1"/>
    <col min="9493" max="9493" width="0" hidden="1" customWidth="1"/>
    <col min="9494" max="9494" width="3.7109375" customWidth="1"/>
    <col min="9495" max="9495" width="11.140625" bestFit="1" customWidth="1"/>
    <col min="9729" max="9736" width="0" hidden="1" customWidth="1"/>
    <col min="9737" max="9739" width="3.7109375" customWidth="1"/>
    <col min="9740" max="9740" width="12.7109375" customWidth="1"/>
    <col min="9741" max="9741" width="47.42578125" customWidth="1"/>
    <col min="9742" max="9745" width="0" hidden="1" customWidth="1"/>
    <col min="9746" max="9746" width="11.7109375" customWidth="1"/>
    <col min="9747" max="9747" width="6.42578125" bestFit="1" customWidth="1"/>
    <col min="9748" max="9748" width="11.7109375" customWidth="1"/>
    <col min="9749" max="9749" width="0" hidden="1" customWidth="1"/>
    <col min="9750" max="9750" width="3.7109375" customWidth="1"/>
    <col min="9751" max="9751" width="11.140625" bestFit="1" customWidth="1"/>
    <col min="9985" max="9992" width="0" hidden="1" customWidth="1"/>
    <col min="9993" max="9995" width="3.7109375" customWidth="1"/>
    <col min="9996" max="9996" width="12.7109375" customWidth="1"/>
    <col min="9997" max="9997" width="47.42578125" customWidth="1"/>
    <col min="9998" max="10001" width="0" hidden="1" customWidth="1"/>
    <col min="10002" max="10002" width="11.7109375" customWidth="1"/>
    <col min="10003" max="10003" width="6.42578125" bestFit="1" customWidth="1"/>
    <col min="10004" max="10004" width="11.7109375" customWidth="1"/>
    <col min="10005" max="10005" width="0" hidden="1" customWidth="1"/>
    <col min="10006" max="10006" width="3.7109375" customWidth="1"/>
    <col min="10007" max="10007" width="11.140625" bestFit="1" customWidth="1"/>
    <col min="10241" max="10248" width="0" hidden="1" customWidth="1"/>
    <col min="10249" max="10251" width="3.7109375" customWidth="1"/>
    <col min="10252" max="10252" width="12.7109375" customWidth="1"/>
    <col min="10253" max="10253" width="47.42578125" customWidth="1"/>
    <col min="10254" max="10257" width="0" hidden="1" customWidth="1"/>
    <col min="10258" max="10258" width="11.7109375" customWidth="1"/>
    <col min="10259" max="10259" width="6.42578125" bestFit="1" customWidth="1"/>
    <col min="10260" max="10260" width="11.7109375" customWidth="1"/>
    <col min="10261" max="10261" width="0" hidden="1" customWidth="1"/>
    <col min="10262" max="10262" width="3.7109375" customWidth="1"/>
    <col min="10263" max="10263" width="11.140625" bestFit="1" customWidth="1"/>
    <col min="10497" max="10504" width="0" hidden="1" customWidth="1"/>
    <col min="10505" max="10507" width="3.7109375" customWidth="1"/>
    <col min="10508" max="10508" width="12.7109375" customWidth="1"/>
    <col min="10509" max="10509" width="47.42578125" customWidth="1"/>
    <col min="10510" max="10513" width="0" hidden="1" customWidth="1"/>
    <col min="10514" max="10514" width="11.7109375" customWidth="1"/>
    <col min="10515" max="10515" width="6.42578125" bestFit="1" customWidth="1"/>
    <col min="10516" max="10516" width="11.7109375" customWidth="1"/>
    <col min="10517" max="10517" width="0" hidden="1" customWidth="1"/>
    <col min="10518" max="10518" width="3.7109375" customWidth="1"/>
    <col min="10519" max="10519" width="11.140625" bestFit="1" customWidth="1"/>
    <col min="10753" max="10760" width="0" hidden="1" customWidth="1"/>
    <col min="10761" max="10763" width="3.7109375" customWidth="1"/>
    <col min="10764" max="10764" width="12.7109375" customWidth="1"/>
    <col min="10765" max="10765" width="47.42578125" customWidth="1"/>
    <col min="10766" max="10769" width="0" hidden="1" customWidth="1"/>
    <col min="10770" max="10770" width="11.7109375" customWidth="1"/>
    <col min="10771" max="10771" width="6.42578125" bestFit="1" customWidth="1"/>
    <col min="10772" max="10772" width="11.7109375" customWidth="1"/>
    <col min="10773" max="10773" width="0" hidden="1" customWidth="1"/>
    <col min="10774" max="10774" width="3.7109375" customWidth="1"/>
    <col min="10775" max="10775" width="11.140625" bestFit="1" customWidth="1"/>
    <col min="11009" max="11016" width="0" hidden="1" customWidth="1"/>
    <col min="11017" max="11019" width="3.7109375" customWidth="1"/>
    <col min="11020" max="11020" width="12.7109375" customWidth="1"/>
    <col min="11021" max="11021" width="47.42578125" customWidth="1"/>
    <col min="11022" max="11025" width="0" hidden="1" customWidth="1"/>
    <col min="11026" max="11026" width="11.7109375" customWidth="1"/>
    <col min="11027" max="11027" width="6.42578125" bestFit="1" customWidth="1"/>
    <col min="11028" max="11028" width="11.7109375" customWidth="1"/>
    <col min="11029" max="11029" width="0" hidden="1" customWidth="1"/>
    <col min="11030" max="11030" width="3.7109375" customWidth="1"/>
    <col min="11031" max="11031" width="11.140625" bestFit="1" customWidth="1"/>
    <col min="11265" max="11272" width="0" hidden="1" customWidth="1"/>
    <col min="11273" max="11275" width="3.7109375" customWidth="1"/>
    <col min="11276" max="11276" width="12.7109375" customWidth="1"/>
    <col min="11277" max="11277" width="47.42578125" customWidth="1"/>
    <col min="11278" max="11281" width="0" hidden="1" customWidth="1"/>
    <col min="11282" max="11282" width="11.7109375" customWidth="1"/>
    <col min="11283" max="11283" width="6.42578125" bestFit="1" customWidth="1"/>
    <col min="11284" max="11284" width="11.7109375" customWidth="1"/>
    <col min="11285" max="11285" width="0" hidden="1" customWidth="1"/>
    <col min="11286" max="11286" width="3.7109375" customWidth="1"/>
    <col min="11287" max="11287" width="11.140625" bestFit="1" customWidth="1"/>
    <col min="11521" max="11528" width="0" hidden="1" customWidth="1"/>
    <col min="11529" max="11531" width="3.7109375" customWidth="1"/>
    <col min="11532" max="11532" width="12.7109375" customWidth="1"/>
    <col min="11533" max="11533" width="47.42578125" customWidth="1"/>
    <col min="11534" max="11537" width="0" hidden="1" customWidth="1"/>
    <col min="11538" max="11538" width="11.7109375" customWidth="1"/>
    <col min="11539" max="11539" width="6.42578125" bestFit="1" customWidth="1"/>
    <col min="11540" max="11540" width="11.7109375" customWidth="1"/>
    <col min="11541" max="11541" width="0" hidden="1" customWidth="1"/>
    <col min="11542" max="11542" width="3.7109375" customWidth="1"/>
    <col min="11543" max="11543" width="11.140625" bestFit="1" customWidth="1"/>
    <col min="11777" max="11784" width="0" hidden="1" customWidth="1"/>
    <col min="11785" max="11787" width="3.7109375" customWidth="1"/>
    <col min="11788" max="11788" width="12.7109375" customWidth="1"/>
    <col min="11789" max="11789" width="47.42578125" customWidth="1"/>
    <col min="11790" max="11793" width="0" hidden="1" customWidth="1"/>
    <col min="11794" max="11794" width="11.7109375" customWidth="1"/>
    <col min="11795" max="11795" width="6.42578125" bestFit="1" customWidth="1"/>
    <col min="11796" max="11796" width="11.7109375" customWidth="1"/>
    <col min="11797" max="11797" width="0" hidden="1" customWidth="1"/>
    <col min="11798" max="11798" width="3.7109375" customWidth="1"/>
    <col min="11799" max="11799" width="11.140625" bestFit="1" customWidth="1"/>
    <col min="12033" max="12040" width="0" hidden="1" customWidth="1"/>
    <col min="12041" max="12043" width="3.7109375" customWidth="1"/>
    <col min="12044" max="12044" width="12.7109375" customWidth="1"/>
    <col min="12045" max="12045" width="47.42578125" customWidth="1"/>
    <col min="12046" max="12049" width="0" hidden="1" customWidth="1"/>
    <col min="12050" max="12050" width="11.7109375" customWidth="1"/>
    <col min="12051" max="12051" width="6.42578125" bestFit="1" customWidth="1"/>
    <col min="12052" max="12052" width="11.7109375" customWidth="1"/>
    <col min="12053" max="12053" width="0" hidden="1" customWidth="1"/>
    <col min="12054" max="12054" width="3.7109375" customWidth="1"/>
    <col min="12055" max="12055" width="11.140625" bestFit="1" customWidth="1"/>
    <col min="12289" max="12296" width="0" hidden="1" customWidth="1"/>
    <col min="12297" max="12299" width="3.7109375" customWidth="1"/>
    <col min="12300" max="12300" width="12.7109375" customWidth="1"/>
    <col min="12301" max="12301" width="47.42578125" customWidth="1"/>
    <col min="12302" max="12305" width="0" hidden="1" customWidth="1"/>
    <col min="12306" max="12306" width="11.7109375" customWidth="1"/>
    <col min="12307" max="12307" width="6.42578125" bestFit="1" customWidth="1"/>
    <col min="12308" max="12308" width="11.7109375" customWidth="1"/>
    <col min="12309" max="12309" width="0" hidden="1" customWidth="1"/>
    <col min="12310" max="12310" width="3.7109375" customWidth="1"/>
    <col min="12311" max="12311" width="11.140625" bestFit="1" customWidth="1"/>
    <col min="12545" max="12552" width="0" hidden="1" customWidth="1"/>
    <col min="12553" max="12555" width="3.7109375" customWidth="1"/>
    <col min="12556" max="12556" width="12.7109375" customWidth="1"/>
    <col min="12557" max="12557" width="47.42578125" customWidth="1"/>
    <col min="12558" max="12561" width="0" hidden="1" customWidth="1"/>
    <col min="12562" max="12562" width="11.7109375" customWidth="1"/>
    <col min="12563" max="12563" width="6.42578125" bestFit="1" customWidth="1"/>
    <col min="12564" max="12564" width="11.7109375" customWidth="1"/>
    <col min="12565" max="12565" width="0" hidden="1" customWidth="1"/>
    <col min="12566" max="12566" width="3.7109375" customWidth="1"/>
    <col min="12567" max="12567" width="11.140625" bestFit="1" customWidth="1"/>
    <col min="12801" max="12808" width="0" hidden="1" customWidth="1"/>
    <col min="12809" max="12811" width="3.7109375" customWidth="1"/>
    <col min="12812" max="12812" width="12.7109375" customWidth="1"/>
    <col min="12813" max="12813" width="47.42578125" customWidth="1"/>
    <col min="12814" max="12817" width="0" hidden="1" customWidth="1"/>
    <col min="12818" max="12818" width="11.7109375" customWidth="1"/>
    <col min="12819" max="12819" width="6.42578125" bestFit="1" customWidth="1"/>
    <col min="12820" max="12820" width="11.7109375" customWidth="1"/>
    <col min="12821" max="12821" width="0" hidden="1" customWidth="1"/>
    <col min="12822" max="12822" width="3.7109375" customWidth="1"/>
    <col min="12823" max="12823" width="11.140625" bestFit="1" customWidth="1"/>
    <col min="13057" max="13064" width="0" hidden="1" customWidth="1"/>
    <col min="13065" max="13067" width="3.7109375" customWidth="1"/>
    <col min="13068" max="13068" width="12.7109375" customWidth="1"/>
    <col min="13069" max="13069" width="47.42578125" customWidth="1"/>
    <col min="13070" max="13073" width="0" hidden="1" customWidth="1"/>
    <col min="13074" max="13074" width="11.7109375" customWidth="1"/>
    <col min="13075" max="13075" width="6.42578125" bestFit="1" customWidth="1"/>
    <col min="13076" max="13076" width="11.7109375" customWidth="1"/>
    <col min="13077" max="13077" width="0" hidden="1" customWidth="1"/>
    <col min="13078" max="13078" width="3.7109375" customWidth="1"/>
    <col min="13079" max="13079" width="11.140625" bestFit="1" customWidth="1"/>
    <col min="13313" max="13320" width="0" hidden="1" customWidth="1"/>
    <col min="13321" max="13323" width="3.7109375" customWidth="1"/>
    <col min="13324" max="13324" width="12.7109375" customWidth="1"/>
    <col min="13325" max="13325" width="47.42578125" customWidth="1"/>
    <col min="13326" max="13329" width="0" hidden="1" customWidth="1"/>
    <col min="13330" max="13330" width="11.7109375" customWidth="1"/>
    <col min="13331" max="13331" width="6.42578125" bestFit="1" customWidth="1"/>
    <col min="13332" max="13332" width="11.7109375" customWidth="1"/>
    <col min="13333" max="13333" width="0" hidden="1" customWidth="1"/>
    <col min="13334" max="13334" width="3.7109375" customWidth="1"/>
    <col min="13335" max="13335" width="11.140625" bestFit="1" customWidth="1"/>
    <col min="13569" max="13576" width="0" hidden="1" customWidth="1"/>
    <col min="13577" max="13579" width="3.7109375" customWidth="1"/>
    <col min="13580" max="13580" width="12.7109375" customWidth="1"/>
    <col min="13581" max="13581" width="47.42578125" customWidth="1"/>
    <col min="13582" max="13585" width="0" hidden="1" customWidth="1"/>
    <col min="13586" max="13586" width="11.7109375" customWidth="1"/>
    <col min="13587" max="13587" width="6.42578125" bestFit="1" customWidth="1"/>
    <col min="13588" max="13588" width="11.7109375" customWidth="1"/>
    <col min="13589" max="13589" width="0" hidden="1" customWidth="1"/>
    <col min="13590" max="13590" width="3.7109375" customWidth="1"/>
    <col min="13591" max="13591" width="11.140625" bestFit="1" customWidth="1"/>
    <col min="13825" max="13832" width="0" hidden="1" customWidth="1"/>
    <col min="13833" max="13835" width="3.7109375" customWidth="1"/>
    <col min="13836" max="13836" width="12.7109375" customWidth="1"/>
    <col min="13837" max="13837" width="47.42578125" customWidth="1"/>
    <col min="13838" max="13841" width="0" hidden="1" customWidth="1"/>
    <col min="13842" max="13842" width="11.7109375" customWidth="1"/>
    <col min="13843" max="13843" width="6.42578125" bestFit="1" customWidth="1"/>
    <col min="13844" max="13844" width="11.7109375" customWidth="1"/>
    <col min="13845" max="13845" width="0" hidden="1" customWidth="1"/>
    <col min="13846" max="13846" width="3.7109375" customWidth="1"/>
    <col min="13847" max="13847" width="11.140625" bestFit="1" customWidth="1"/>
    <col min="14081" max="14088" width="0" hidden="1" customWidth="1"/>
    <col min="14089" max="14091" width="3.7109375" customWidth="1"/>
    <col min="14092" max="14092" width="12.7109375" customWidth="1"/>
    <col min="14093" max="14093" width="47.42578125" customWidth="1"/>
    <col min="14094" max="14097" width="0" hidden="1" customWidth="1"/>
    <col min="14098" max="14098" width="11.7109375" customWidth="1"/>
    <col min="14099" max="14099" width="6.42578125" bestFit="1" customWidth="1"/>
    <col min="14100" max="14100" width="11.7109375" customWidth="1"/>
    <col min="14101" max="14101" width="0" hidden="1" customWidth="1"/>
    <col min="14102" max="14102" width="3.7109375" customWidth="1"/>
    <col min="14103" max="14103" width="11.140625" bestFit="1" customWidth="1"/>
    <col min="14337" max="14344" width="0" hidden="1" customWidth="1"/>
    <col min="14345" max="14347" width="3.7109375" customWidth="1"/>
    <col min="14348" max="14348" width="12.7109375" customWidth="1"/>
    <col min="14349" max="14349" width="47.42578125" customWidth="1"/>
    <col min="14350" max="14353" width="0" hidden="1" customWidth="1"/>
    <col min="14354" max="14354" width="11.7109375" customWidth="1"/>
    <col min="14355" max="14355" width="6.42578125" bestFit="1" customWidth="1"/>
    <col min="14356" max="14356" width="11.7109375" customWidth="1"/>
    <col min="14357" max="14357" width="0" hidden="1" customWidth="1"/>
    <col min="14358" max="14358" width="3.7109375" customWidth="1"/>
    <col min="14359" max="14359" width="11.140625" bestFit="1" customWidth="1"/>
    <col min="14593" max="14600" width="0" hidden="1" customWidth="1"/>
    <col min="14601" max="14603" width="3.7109375" customWidth="1"/>
    <col min="14604" max="14604" width="12.7109375" customWidth="1"/>
    <col min="14605" max="14605" width="47.42578125" customWidth="1"/>
    <col min="14606" max="14609" width="0" hidden="1" customWidth="1"/>
    <col min="14610" max="14610" width="11.7109375" customWidth="1"/>
    <col min="14611" max="14611" width="6.42578125" bestFit="1" customWidth="1"/>
    <col min="14612" max="14612" width="11.7109375" customWidth="1"/>
    <col min="14613" max="14613" width="0" hidden="1" customWidth="1"/>
    <col min="14614" max="14614" width="3.7109375" customWidth="1"/>
    <col min="14615" max="14615" width="11.140625" bestFit="1" customWidth="1"/>
    <col min="14849" max="14856" width="0" hidden="1" customWidth="1"/>
    <col min="14857" max="14859" width="3.7109375" customWidth="1"/>
    <col min="14860" max="14860" width="12.7109375" customWidth="1"/>
    <col min="14861" max="14861" width="47.42578125" customWidth="1"/>
    <col min="14862" max="14865" width="0" hidden="1" customWidth="1"/>
    <col min="14866" max="14866" width="11.7109375" customWidth="1"/>
    <col min="14867" max="14867" width="6.42578125" bestFit="1" customWidth="1"/>
    <col min="14868" max="14868" width="11.7109375" customWidth="1"/>
    <col min="14869" max="14869" width="0" hidden="1" customWidth="1"/>
    <col min="14870" max="14870" width="3.7109375" customWidth="1"/>
    <col min="14871" max="14871" width="11.140625" bestFit="1" customWidth="1"/>
    <col min="15105" max="15112" width="0" hidden="1" customWidth="1"/>
    <col min="15113" max="15115" width="3.7109375" customWidth="1"/>
    <col min="15116" max="15116" width="12.7109375" customWidth="1"/>
    <col min="15117" max="15117" width="47.42578125" customWidth="1"/>
    <col min="15118" max="15121" width="0" hidden="1" customWidth="1"/>
    <col min="15122" max="15122" width="11.7109375" customWidth="1"/>
    <col min="15123" max="15123" width="6.42578125" bestFit="1" customWidth="1"/>
    <col min="15124" max="15124" width="11.7109375" customWidth="1"/>
    <col min="15125" max="15125" width="0" hidden="1" customWidth="1"/>
    <col min="15126" max="15126" width="3.7109375" customWidth="1"/>
    <col min="15127" max="15127" width="11.140625" bestFit="1" customWidth="1"/>
    <col min="15361" max="15368" width="0" hidden="1" customWidth="1"/>
    <col min="15369" max="15371" width="3.7109375" customWidth="1"/>
    <col min="15372" max="15372" width="12.7109375" customWidth="1"/>
    <col min="15373" max="15373" width="47.42578125" customWidth="1"/>
    <col min="15374" max="15377" width="0" hidden="1" customWidth="1"/>
    <col min="15378" max="15378" width="11.7109375" customWidth="1"/>
    <col min="15379" max="15379" width="6.42578125" bestFit="1" customWidth="1"/>
    <col min="15380" max="15380" width="11.7109375" customWidth="1"/>
    <col min="15381" max="15381" width="0" hidden="1" customWidth="1"/>
    <col min="15382" max="15382" width="3.7109375" customWidth="1"/>
    <col min="15383" max="15383" width="11.140625" bestFit="1" customWidth="1"/>
    <col min="15617" max="15624" width="0" hidden="1" customWidth="1"/>
    <col min="15625" max="15627" width="3.7109375" customWidth="1"/>
    <col min="15628" max="15628" width="12.7109375" customWidth="1"/>
    <col min="15629" max="15629" width="47.42578125" customWidth="1"/>
    <col min="15630" max="15633" width="0" hidden="1" customWidth="1"/>
    <col min="15634" max="15634" width="11.7109375" customWidth="1"/>
    <col min="15635" max="15635" width="6.42578125" bestFit="1" customWidth="1"/>
    <col min="15636" max="15636" width="11.7109375" customWidth="1"/>
    <col min="15637" max="15637" width="0" hidden="1" customWidth="1"/>
    <col min="15638" max="15638" width="3.7109375" customWidth="1"/>
    <col min="15639" max="15639" width="11.140625" bestFit="1" customWidth="1"/>
    <col min="15873" max="15880" width="0" hidden="1" customWidth="1"/>
    <col min="15881" max="15883" width="3.7109375" customWidth="1"/>
    <col min="15884" max="15884" width="12.7109375" customWidth="1"/>
    <col min="15885" max="15885" width="47.42578125" customWidth="1"/>
    <col min="15886" max="15889" width="0" hidden="1" customWidth="1"/>
    <col min="15890" max="15890" width="11.7109375" customWidth="1"/>
    <col min="15891" max="15891" width="6.42578125" bestFit="1" customWidth="1"/>
    <col min="15892" max="15892" width="11.7109375" customWidth="1"/>
    <col min="15893" max="15893" width="0" hidden="1" customWidth="1"/>
    <col min="15894" max="15894" width="3.7109375" customWidth="1"/>
    <col min="15895" max="15895" width="11.140625" bestFit="1" customWidth="1"/>
    <col min="16129" max="16136" width="0" hidden="1" customWidth="1"/>
    <col min="16137" max="16139" width="3.7109375" customWidth="1"/>
    <col min="16140" max="16140" width="12.7109375" customWidth="1"/>
    <col min="16141" max="16141" width="47.42578125" customWidth="1"/>
    <col min="16142" max="16145" width="0" hidden="1" customWidth="1"/>
    <col min="16146" max="16146" width="11.7109375" customWidth="1"/>
    <col min="16147" max="16147" width="6.42578125" bestFit="1" customWidth="1"/>
    <col min="16148" max="16148" width="11.7109375" customWidth="1"/>
    <col min="16149" max="16149" width="0" hidden="1" customWidth="1"/>
    <col min="16150" max="16150" width="3.7109375" customWidth="1"/>
    <col min="16151" max="16151" width="11.140625" bestFit="1" customWidth="1"/>
  </cols>
  <sheetData>
    <row r="1" spans="12:23" ht="14.25" hidden="1" customHeight="1"/>
    <row r="2" spans="12:23" ht="14.25" hidden="1" customHeight="1"/>
    <row r="3" spans="12:23" ht="14.25" hidden="1" customHeight="1"/>
    <row r="4" spans="12:23" ht="3" customHeight="1"/>
    <row r="5" spans="12:23" ht="22.5" customHeight="1">
      <c r="L5" s="1" t="s">
        <v>658</v>
      </c>
      <c r="M5" s="1"/>
      <c r="N5" s="1"/>
      <c r="O5" s="1"/>
      <c r="P5" s="1"/>
      <c r="Q5" s="1"/>
      <c r="R5" s="1"/>
      <c r="S5" s="1"/>
      <c r="T5" s="1"/>
    </row>
    <row r="6" spans="12:23" ht="3" customHeight="1"/>
    <row r="7" spans="12:23">
      <c r="M7" t="s">
        <v>502</v>
      </c>
      <c r="O7" s="1" t="str">
        <f>IF(NameOrPr_ch="",IF(NameOrPr="","",NameOrPr),NameOrPr_ch)</f>
        <v>Комитет по тарифам и ценовой политике ЛО</v>
      </c>
      <c r="P7" s="1"/>
      <c r="Q7" s="1"/>
      <c r="R7" s="1"/>
      <c r="S7" s="1"/>
      <c r="T7" s="1"/>
    </row>
    <row r="8" spans="12:23">
      <c r="M8" t="s">
        <v>597</v>
      </c>
      <c r="O8" s="1" t="str">
        <f>IF(datePr_ch="",IF(datePr="","",datePr),datePr_ch)</f>
        <v>16.11.2022</v>
      </c>
      <c r="P8" s="1"/>
      <c r="Q8" s="1"/>
      <c r="R8" s="1"/>
      <c r="S8" s="1"/>
      <c r="T8" s="1"/>
    </row>
    <row r="9" spans="12:23">
      <c r="M9" t="s">
        <v>596</v>
      </c>
      <c r="O9" s="1" t="str">
        <f>IF(numberPr_ch="",IF(numberPr="","",numberPr),numberPr_ch)</f>
        <v>№132-п от 16.11.2022 г.; №529-п от 28.11.2022 г.</v>
      </c>
      <c r="P9" s="1"/>
      <c r="Q9" s="1"/>
      <c r="R9" s="1"/>
      <c r="S9" s="1"/>
      <c r="T9" s="1"/>
    </row>
    <row r="10" spans="12:23">
      <c r="M10" t="s">
        <v>501</v>
      </c>
      <c r="O10" s="1" t="str">
        <f>IF(IstPub_ch="",IF(IstPub="","",IstPub),IstPub_ch)</f>
        <v>https://tarif.lenobl.ru</v>
      </c>
      <c r="P10" s="1"/>
      <c r="Q10" s="1"/>
      <c r="R10" s="1"/>
      <c r="S10" s="1"/>
      <c r="T10" s="1"/>
    </row>
    <row r="11" spans="12:23" ht="11.25" hidden="1" customHeight="1">
      <c r="L11" s="1"/>
      <c r="M11" s="1"/>
      <c r="O11" s="1"/>
      <c r="P11" s="1"/>
      <c r="Q11" s="1"/>
      <c r="R11" s="1"/>
      <c r="S11" s="1"/>
      <c r="T11" s="1"/>
      <c r="U11" t="s">
        <v>373</v>
      </c>
    </row>
    <row r="12" spans="12:23">
      <c r="O12" s="1"/>
      <c r="P12" s="1"/>
      <c r="Q12" s="1"/>
      <c r="R12" s="1"/>
      <c r="S12" s="1"/>
      <c r="T12" s="1"/>
      <c r="U12" s="1"/>
    </row>
    <row r="13" spans="12:23" ht="14.25" customHeight="1">
      <c r="L13" s="1" t="s">
        <v>454</v>
      </c>
      <c r="M13" s="1"/>
      <c r="N13" s="1"/>
      <c r="O13" s="1"/>
      <c r="P13" s="1"/>
      <c r="Q13" s="1"/>
      <c r="R13" s="1"/>
      <c r="S13" s="1"/>
      <c r="T13" s="1"/>
      <c r="U13" s="1"/>
      <c r="V13" s="1"/>
      <c r="W13" s="1" t="s">
        <v>455</v>
      </c>
    </row>
    <row r="14" spans="12:23" ht="14.25" customHeight="1">
      <c r="L14" s="1" t="s">
        <v>92</v>
      </c>
      <c r="M14" s="1" t="s">
        <v>640</v>
      </c>
      <c r="O14" s="1" t="s">
        <v>642</v>
      </c>
      <c r="P14" s="1"/>
      <c r="Q14" s="1"/>
      <c r="R14" s="1"/>
      <c r="S14" s="1"/>
      <c r="T14" s="1"/>
      <c r="U14" s="1" t="s">
        <v>341</v>
      </c>
      <c r="V14" s="1" t="s">
        <v>275</v>
      </c>
      <c r="W14" s="1"/>
    </row>
    <row r="15" spans="12:23" ht="14.25" customHeight="1">
      <c r="L15" s="1"/>
      <c r="M15" s="1"/>
      <c r="O15" s="1" t="s">
        <v>622</v>
      </c>
      <c r="P15" s="1"/>
      <c r="Q15" s="1"/>
      <c r="R15" s="1" t="s">
        <v>655</v>
      </c>
      <c r="S15" s="1"/>
      <c r="T15" s="1"/>
      <c r="U15" s="1"/>
      <c r="V15" s="1"/>
      <c r="W15" s="1"/>
    </row>
    <row r="16" spans="12:23" ht="30" customHeight="1">
      <c r="L16" s="1"/>
      <c r="M16" s="1"/>
      <c r="O16" s="1"/>
      <c r="R16" t="s">
        <v>274</v>
      </c>
      <c r="S16" s="1" t="s">
        <v>273</v>
      </c>
      <c r="T16" s="1"/>
      <c r="U16" s="1"/>
      <c r="V16" s="1"/>
      <c r="W16" s="1"/>
    </row>
    <row r="17" spans="1:26">
      <c r="K17">
        <v>1</v>
      </c>
      <c r="L17" t="s">
        <v>93</v>
      </c>
      <c r="M17" t="s">
        <v>49</v>
      </c>
      <c r="N17" t="s">
        <v>49</v>
      </c>
      <c r="O17">
        <f ca="1">OFFSET(O17,0,-1)+1</f>
        <v>3</v>
      </c>
      <c r="P17">
        <f ca="1">OFFSET(P17,0,-1)</f>
        <v>3</v>
      </c>
      <c r="Q17">
        <f ca="1">OFFSET(Q17,0,-1)</f>
        <v>3</v>
      </c>
      <c r="R17">
        <f ca="1">OFFSET(R17,0,-1)+1</f>
        <v>4</v>
      </c>
      <c r="S17" s="1">
        <f ca="1">OFFSET(S17,0,-1)+1</f>
        <v>5</v>
      </c>
      <c r="T17" s="1"/>
      <c r="U17">
        <f ca="1">OFFSET(U17,0,-2)+1</f>
        <v>6</v>
      </c>
      <c r="V17">
        <f ca="1">OFFSET(V17,0,-1)</f>
        <v>6</v>
      </c>
      <c r="W17">
        <f ca="1">OFFSET(W17,0,-1)+1</f>
        <v>7</v>
      </c>
    </row>
    <row r="18" spans="1:26">
      <c r="A18" s="1">
        <v>1</v>
      </c>
      <c r="K18">
        <v>1</v>
      </c>
      <c r="L18">
        <f>mergeValue(A18)</f>
        <v>1</v>
      </c>
      <c r="M18" t="s">
        <v>20</v>
      </c>
      <c r="O18" s="1"/>
      <c r="P18" s="1"/>
      <c r="Q18" s="1"/>
      <c r="R18" s="1"/>
      <c r="S18" s="1"/>
      <c r="T18" s="1"/>
      <c r="U18" s="1"/>
      <c r="V18" s="1"/>
      <c r="W18" t="s">
        <v>659</v>
      </c>
    </row>
    <row r="19" spans="1:26">
      <c r="A19" s="1"/>
      <c r="B19" s="1">
        <v>1</v>
      </c>
      <c r="K19">
        <v>1</v>
      </c>
      <c r="L19" t="str">
        <f>mergeValue(A19) &amp;"."&amp; mergeValue(B19)</f>
        <v>1.1</v>
      </c>
      <c r="M19" t="s">
        <v>16</v>
      </c>
      <c r="O19" s="1"/>
      <c r="P19" s="1"/>
      <c r="Q19" s="1"/>
      <c r="R19" s="1"/>
      <c r="S19" s="1"/>
      <c r="T19" s="1"/>
      <c r="U19" s="1"/>
      <c r="V19" s="1"/>
      <c r="W19" t="s">
        <v>477</v>
      </c>
    </row>
    <row r="20" spans="1:26">
      <c r="A20" s="1"/>
      <c r="B20" s="1"/>
      <c r="C20" s="1">
        <v>1</v>
      </c>
      <c r="K20">
        <v>1</v>
      </c>
      <c r="L20" t="str">
        <f>mergeValue(A20) &amp;"."&amp; mergeValue(B20)&amp;"."&amp; mergeValue(C20)</f>
        <v>1.1.1</v>
      </c>
      <c r="M20" t="s">
        <v>7</v>
      </c>
      <c r="O20" s="1"/>
      <c r="P20" s="1"/>
      <c r="Q20" s="1"/>
      <c r="R20" s="1"/>
      <c r="S20" s="1"/>
      <c r="T20" s="1"/>
      <c r="U20" s="1"/>
      <c r="V20" s="1"/>
      <c r="W20" t="s">
        <v>634</v>
      </c>
    </row>
    <row r="21" spans="1:26">
      <c r="A21" s="1"/>
      <c r="B21" s="1"/>
      <c r="C21" s="1"/>
      <c r="D21" s="1">
        <v>1</v>
      </c>
      <c r="I21" s="1">
        <v>1</v>
      </c>
      <c r="K21">
        <v>1</v>
      </c>
      <c r="L21" t="str">
        <f>mergeValue(A21) &amp;"."&amp; mergeValue(B21)&amp;"."&amp; mergeValue(C21)&amp;"."&amp; mergeValue(D21)</f>
        <v>1.1.1.1</v>
      </c>
      <c r="M21" t="s">
        <v>22</v>
      </c>
      <c r="O21" s="1"/>
      <c r="P21" s="1"/>
      <c r="Q21" s="1"/>
      <c r="R21" s="1"/>
      <c r="S21" s="1"/>
      <c r="T21" s="1"/>
      <c r="U21" s="1"/>
      <c r="V21" s="1"/>
      <c r="W21" t="s">
        <v>635</v>
      </c>
    </row>
    <row r="22" spans="1:26" ht="11.25" hidden="1" customHeight="1">
      <c r="A22" s="1"/>
      <c r="B22" s="1"/>
      <c r="C22" s="1"/>
      <c r="D22" s="1"/>
      <c r="E22" s="1">
        <v>1</v>
      </c>
      <c r="I22" s="1"/>
      <c r="K22">
        <v>1</v>
      </c>
    </row>
    <row r="23" spans="1:26">
      <c r="A23" s="1"/>
      <c r="B23" s="1"/>
      <c r="C23" s="1"/>
      <c r="D23" s="1"/>
      <c r="E23" s="1"/>
      <c r="F23" s="1">
        <v>1</v>
      </c>
      <c r="I23" s="1"/>
      <c r="J23" s="1"/>
      <c r="K23">
        <v>1</v>
      </c>
      <c r="L23" t="str">
        <f>mergeValue(A23) &amp;"."&amp; mergeValue(B23)&amp;"."&amp; mergeValue(C23)&amp;"."&amp; mergeValue(D23)&amp;"."&amp;  mergeValue(F23)</f>
        <v>1.1.1.1.1</v>
      </c>
      <c r="M23" t="s">
        <v>10</v>
      </c>
      <c r="O23" s="1"/>
      <c r="P23" s="1"/>
      <c r="Q23" s="1"/>
      <c r="R23" s="1"/>
      <c r="S23" s="1"/>
      <c r="T23" s="1"/>
      <c r="U23" s="1"/>
      <c r="V23" s="1"/>
      <c r="W23" t="s">
        <v>636</v>
      </c>
      <c r="Y23" t="str">
        <f>strCheckUnique(Z23:Z26)</f>
        <v/>
      </c>
    </row>
    <row r="24" spans="1:26" ht="189" customHeight="1">
      <c r="A24" s="1"/>
      <c r="B24" s="1"/>
      <c r="C24" s="1"/>
      <c r="D24" s="1"/>
      <c r="E24" s="1"/>
      <c r="F24" s="1"/>
      <c r="G24">
        <v>1</v>
      </c>
      <c r="I24" s="1"/>
      <c r="J24" s="1"/>
      <c r="L24" t="str">
        <f>mergeValue(A24) &amp;"."&amp; mergeValue(B24)&amp;"."&amp; mergeValue(C24)&amp;"."&amp; mergeValue(D24)&amp;"."&amp;  mergeValue(F24)&amp;"."&amp;  mergeValue(G24)</f>
        <v>1.1.1.1.1.1</v>
      </c>
      <c r="R24" s="1"/>
      <c r="S24" s="1" t="s">
        <v>84</v>
      </c>
      <c r="T24" s="1"/>
      <c r="U24" s="1" t="s">
        <v>85</v>
      </c>
      <c r="W24" s="1" t="s">
        <v>660</v>
      </c>
      <c r="X24" t="str">
        <f>strCheckDate(O25:V25)</f>
        <v/>
      </c>
      <c r="Z24" t="str">
        <f>IF(M24="","",M24 )</f>
        <v/>
      </c>
    </row>
    <row r="25" spans="1:26" ht="11.25" hidden="1" customHeight="1">
      <c r="A25" s="1"/>
      <c r="B25" s="1"/>
      <c r="C25" s="1"/>
      <c r="D25" s="1"/>
      <c r="E25" s="1"/>
      <c r="F25" s="1"/>
      <c r="I25" s="1"/>
      <c r="J25" s="1"/>
      <c r="K25">
        <v>1</v>
      </c>
      <c r="Q25" t="str">
        <f>R24 &amp; "-" &amp; T24</f>
        <v>-</v>
      </c>
      <c r="R25" s="1"/>
      <c r="S25" s="1"/>
      <c r="T25" s="1"/>
      <c r="U25" s="1"/>
      <c r="W25" s="1"/>
    </row>
    <row r="26" spans="1:26" ht="15" customHeight="1">
      <c r="A26" s="1"/>
      <c r="B26" s="1"/>
      <c r="C26" s="1"/>
      <c r="D26" s="1"/>
      <c r="E26" s="1"/>
      <c r="F26" s="1"/>
      <c r="I26" s="1"/>
      <c r="J26" s="1"/>
      <c r="K26">
        <v>1</v>
      </c>
      <c r="M26" t="s">
        <v>25</v>
      </c>
      <c r="W26" s="1"/>
    </row>
    <row r="27" spans="1:26" ht="15" customHeight="1">
      <c r="A27" s="1"/>
      <c r="B27" s="1"/>
      <c r="C27" s="1"/>
      <c r="D27" s="1"/>
      <c r="E27" s="1"/>
      <c r="I27" s="1"/>
      <c r="M27" t="s">
        <v>11</v>
      </c>
    </row>
    <row r="28" spans="1:26" ht="15" hidden="1" customHeight="1">
      <c r="A28" s="1"/>
      <c r="B28" s="1"/>
      <c r="C28" s="1"/>
      <c r="D28" s="1"/>
      <c r="I28" s="1"/>
    </row>
    <row r="29" spans="1:26" ht="15" customHeight="1">
      <c r="A29" s="1"/>
      <c r="B29" s="1"/>
      <c r="C29" s="1"/>
      <c r="K29">
        <v>1</v>
      </c>
      <c r="M29" t="s">
        <v>17</v>
      </c>
    </row>
    <row r="30" spans="1:26" ht="15" customHeight="1">
      <c r="A30" s="1"/>
      <c r="B30" s="1"/>
      <c r="K30">
        <v>1</v>
      </c>
      <c r="M30" t="s">
        <v>18</v>
      </c>
    </row>
    <row r="31" spans="1:26" ht="15" customHeight="1">
      <c r="A31" s="1"/>
      <c r="K31">
        <v>1</v>
      </c>
      <c r="M31" t="s">
        <v>19</v>
      </c>
    </row>
    <row r="32" spans="1:26" ht="15" customHeight="1">
      <c r="M32" t="s">
        <v>309</v>
      </c>
    </row>
    <row r="33" spans="12:23" ht="3" customHeight="1"/>
    <row r="34" spans="12:23" ht="106.5" customHeight="1">
      <c r="L34">
        <v>1</v>
      </c>
      <c r="M34" s="1" t="s">
        <v>661</v>
      </c>
      <c r="N34" s="1"/>
      <c r="O34" s="1"/>
      <c r="P34" s="1"/>
      <c r="Q34" s="1"/>
      <c r="R34" s="1"/>
      <c r="S34" s="1"/>
      <c r="T34" s="1"/>
      <c r="U34" s="1"/>
      <c r="V34" s="1"/>
      <c r="W34" s="1"/>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sheetPr codeName="List05_6">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69</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30.11.2022</v>
      </c>
      <c r="I7" t="s">
        <v>493</v>
      </c>
    </row>
    <row r="8" spans="1:10">
      <c r="A8" s="1">
        <v>1</v>
      </c>
      <c r="F8" t="str">
        <f>"2." &amp;mergeValue(A8)</f>
        <v>2.1</v>
      </c>
      <c r="G8" t="s">
        <v>494</v>
      </c>
      <c r="I8" t="s">
        <v>591</v>
      </c>
    </row>
    <row r="9" spans="1:10">
      <c r="A9" s="1"/>
      <c r="F9" t="str">
        <f>"3." &amp;mergeValue(A9)</f>
        <v>3.1</v>
      </c>
      <c r="G9" t="s">
        <v>495</v>
      </c>
      <c r="I9" t="s">
        <v>589</v>
      </c>
    </row>
    <row r="10" spans="1:10">
      <c r="A10" s="1"/>
      <c r="F10" t="str">
        <f>"4."&amp;mergeValue(A10)</f>
        <v>4.1</v>
      </c>
      <c r="G10" t="s">
        <v>496</v>
      </c>
      <c r="H10" t="s">
        <v>458</v>
      </c>
    </row>
    <row r="11" spans="1:10">
      <c r="A11" s="1"/>
      <c r="B11" s="1">
        <v>1</v>
      </c>
      <c r="F11" t="str">
        <f>"4."&amp;mergeValue(A11) &amp;"."&amp;mergeValue(B11)</f>
        <v>4.1.1</v>
      </c>
      <c r="G11" t="s">
        <v>593</v>
      </c>
      <c r="H11" t="str">
        <f>IF(region_name="","",region_name)</f>
        <v>Ленинградская область</v>
      </c>
      <c r="I11" t="s">
        <v>499</v>
      </c>
    </row>
    <row r="12" spans="1:10">
      <c r="A12" s="1"/>
      <c r="B12" s="1"/>
      <c r="C12" s="1">
        <v>1</v>
      </c>
      <c r="F12" t="str">
        <f>"4."&amp;mergeValue(A12) &amp;"."&amp;mergeValue(B12)&amp;"."&amp;mergeValue(C12)</f>
        <v>4.1.1.1</v>
      </c>
      <c r="G12" t="s">
        <v>497</v>
      </c>
      <c r="I12" t="s">
        <v>500</v>
      </c>
    </row>
    <row r="13" spans="1:10" ht="39" customHeight="1">
      <c r="A13" s="1"/>
      <c r="B13" s="1"/>
      <c r="C13" s="1"/>
      <c r="D13">
        <v>1</v>
      </c>
      <c r="F13" t="str">
        <f>"4."&amp;mergeValue(A13) &amp;"."&amp;mergeValue(B13)&amp;"."&amp;mergeValue(C13)&amp;"."&amp;mergeValue(D13)</f>
        <v>4.1.1.1.1</v>
      </c>
      <c r="G13" t="s">
        <v>498</v>
      </c>
      <c r="I13" s="1" t="s">
        <v>592</v>
      </c>
    </row>
    <row r="14" spans="1:10">
      <c r="A14" s="1"/>
      <c r="B14" s="1"/>
      <c r="C14" s="1"/>
      <c r="G14" t="s">
        <v>4</v>
      </c>
      <c r="I14" s="1"/>
    </row>
    <row r="15" spans="1:10">
      <c r="A15" s="1"/>
      <c r="B15" s="1"/>
      <c r="G15" t="s">
        <v>403</v>
      </c>
    </row>
    <row r="16" spans="1:10">
      <c r="A16" s="1"/>
      <c r="G16" t="s">
        <v>506</v>
      </c>
    </row>
    <row r="17" spans="7:8">
      <c r="G17" t="s">
        <v>505</v>
      </c>
    </row>
    <row r="18" spans="7:8" ht="3" customHeight="1"/>
    <row r="19" spans="7:8" ht="15" customHeight="1">
      <c r="G19" s="1" t="s">
        <v>594</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sheetPr codeName="List06_6">
    <tabColor rgb="FFEAEBEE"/>
    <pageSetUpPr fitToPage="1"/>
  </sheetPr>
  <dimension ref="A1:Z34"/>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2.140625" hidden="1" customWidth="1"/>
    <col min="15"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7" max="27" width="10.140625" customWidth="1"/>
    <col min="257" max="264" width="0" hidden="1" customWidth="1"/>
    <col min="265" max="267" width="3.7109375" customWidth="1"/>
    <col min="268" max="268" width="12.7109375" customWidth="1"/>
    <col min="269" max="269" width="47.42578125" customWidth="1"/>
    <col min="270" max="273" width="0" hidden="1" customWidth="1"/>
    <col min="274" max="274" width="11.7109375" customWidth="1"/>
    <col min="275" max="275" width="6.42578125" bestFit="1" customWidth="1"/>
    <col min="276" max="276" width="11.7109375" customWidth="1"/>
    <col min="277" max="277" width="0" hidden="1" customWidth="1"/>
    <col min="278" max="278" width="3.7109375" customWidth="1"/>
    <col min="279" max="279" width="11.140625" bestFit="1" customWidth="1"/>
    <col min="283" max="283" width="10.140625" customWidth="1"/>
    <col min="513" max="520" width="0" hidden="1" customWidth="1"/>
    <col min="521" max="523" width="3.7109375" customWidth="1"/>
    <col min="524" max="524" width="12.7109375" customWidth="1"/>
    <col min="525" max="525" width="47.42578125" customWidth="1"/>
    <col min="526" max="529" width="0" hidden="1" customWidth="1"/>
    <col min="530" max="530" width="11.7109375" customWidth="1"/>
    <col min="531" max="531" width="6.42578125" bestFit="1" customWidth="1"/>
    <col min="532" max="532" width="11.7109375" customWidth="1"/>
    <col min="533" max="533" width="0" hidden="1" customWidth="1"/>
    <col min="534" max="534" width="3.7109375" customWidth="1"/>
    <col min="535" max="535" width="11.140625" bestFit="1" customWidth="1"/>
    <col min="539" max="539" width="10.140625" customWidth="1"/>
    <col min="769" max="776" width="0" hidden="1" customWidth="1"/>
    <col min="777" max="779" width="3.7109375" customWidth="1"/>
    <col min="780" max="780" width="12.7109375" customWidth="1"/>
    <col min="781" max="781" width="47.42578125" customWidth="1"/>
    <col min="782" max="785" width="0" hidden="1" customWidth="1"/>
    <col min="786" max="786" width="11.7109375" customWidth="1"/>
    <col min="787" max="787" width="6.42578125" bestFit="1" customWidth="1"/>
    <col min="788" max="788" width="11.7109375" customWidth="1"/>
    <col min="789" max="789" width="0" hidden="1" customWidth="1"/>
    <col min="790" max="790" width="3.7109375" customWidth="1"/>
    <col min="791" max="791" width="11.140625" bestFit="1" customWidth="1"/>
    <col min="795" max="795" width="10.140625" customWidth="1"/>
    <col min="1025" max="1032" width="0" hidden="1" customWidth="1"/>
    <col min="1033" max="1035" width="3.7109375" customWidth="1"/>
    <col min="1036" max="1036" width="12.7109375" customWidth="1"/>
    <col min="1037" max="1037" width="47.42578125" customWidth="1"/>
    <col min="1038" max="1041" width="0" hidden="1" customWidth="1"/>
    <col min="1042" max="1042" width="11.7109375" customWidth="1"/>
    <col min="1043" max="1043" width="6.42578125" bestFit="1" customWidth="1"/>
    <col min="1044" max="1044" width="11.7109375" customWidth="1"/>
    <col min="1045" max="1045" width="0" hidden="1" customWidth="1"/>
    <col min="1046" max="1046" width="3.7109375" customWidth="1"/>
    <col min="1047" max="1047" width="11.140625" bestFit="1" customWidth="1"/>
    <col min="1051" max="1051" width="10.140625" customWidth="1"/>
    <col min="1281" max="1288" width="0" hidden="1" customWidth="1"/>
    <col min="1289" max="1291" width="3.7109375" customWidth="1"/>
    <col min="1292" max="1292" width="12.7109375" customWidth="1"/>
    <col min="1293" max="1293" width="47.42578125" customWidth="1"/>
    <col min="1294" max="1297" width="0" hidden="1" customWidth="1"/>
    <col min="1298" max="1298" width="11.7109375" customWidth="1"/>
    <col min="1299" max="1299" width="6.42578125" bestFit="1" customWidth="1"/>
    <col min="1300" max="1300" width="11.7109375" customWidth="1"/>
    <col min="1301" max="1301" width="0" hidden="1" customWidth="1"/>
    <col min="1302" max="1302" width="3.7109375" customWidth="1"/>
    <col min="1303" max="1303" width="11.140625" bestFit="1" customWidth="1"/>
    <col min="1307" max="1307" width="10.140625" customWidth="1"/>
    <col min="1537" max="1544" width="0" hidden="1" customWidth="1"/>
    <col min="1545" max="1547" width="3.7109375" customWidth="1"/>
    <col min="1548" max="1548" width="12.7109375" customWidth="1"/>
    <col min="1549" max="1549" width="47.42578125" customWidth="1"/>
    <col min="1550" max="1553" width="0" hidden="1" customWidth="1"/>
    <col min="1554" max="1554" width="11.7109375" customWidth="1"/>
    <col min="1555" max="1555" width="6.42578125" bestFit="1" customWidth="1"/>
    <col min="1556" max="1556" width="11.7109375" customWidth="1"/>
    <col min="1557" max="1557" width="0" hidden="1" customWidth="1"/>
    <col min="1558" max="1558" width="3.7109375" customWidth="1"/>
    <col min="1559" max="1559" width="11.140625" bestFit="1" customWidth="1"/>
    <col min="1563" max="1563" width="10.140625" customWidth="1"/>
    <col min="1793" max="1800" width="0" hidden="1" customWidth="1"/>
    <col min="1801" max="1803" width="3.7109375" customWidth="1"/>
    <col min="1804" max="1804" width="12.7109375" customWidth="1"/>
    <col min="1805" max="1805" width="47.42578125" customWidth="1"/>
    <col min="1806" max="1809" width="0" hidden="1" customWidth="1"/>
    <col min="1810" max="1810" width="11.7109375" customWidth="1"/>
    <col min="1811" max="1811" width="6.42578125" bestFit="1" customWidth="1"/>
    <col min="1812" max="1812" width="11.7109375" customWidth="1"/>
    <col min="1813" max="1813" width="0" hidden="1" customWidth="1"/>
    <col min="1814" max="1814" width="3.7109375" customWidth="1"/>
    <col min="1815" max="1815" width="11.140625" bestFit="1" customWidth="1"/>
    <col min="1819" max="1819" width="10.140625" customWidth="1"/>
    <col min="2049" max="2056" width="0" hidden="1" customWidth="1"/>
    <col min="2057" max="2059" width="3.7109375" customWidth="1"/>
    <col min="2060" max="2060" width="12.7109375" customWidth="1"/>
    <col min="2061" max="2061" width="47.42578125" customWidth="1"/>
    <col min="2062" max="2065" width="0" hidden="1" customWidth="1"/>
    <col min="2066" max="2066" width="11.7109375" customWidth="1"/>
    <col min="2067" max="2067" width="6.42578125" bestFit="1" customWidth="1"/>
    <col min="2068" max="2068" width="11.7109375" customWidth="1"/>
    <col min="2069" max="2069" width="0" hidden="1" customWidth="1"/>
    <col min="2070" max="2070" width="3.7109375" customWidth="1"/>
    <col min="2071" max="2071" width="11.140625" bestFit="1" customWidth="1"/>
    <col min="2075" max="2075" width="10.140625" customWidth="1"/>
    <col min="2305" max="2312" width="0" hidden="1" customWidth="1"/>
    <col min="2313" max="2315" width="3.7109375" customWidth="1"/>
    <col min="2316" max="2316" width="12.7109375" customWidth="1"/>
    <col min="2317" max="2317" width="47.42578125" customWidth="1"/>
    <col min="2318" max="2321" width="0" hidden="1" customWidth="1"/>
    <col min="2322" max="2322" width="11.7109375" customWidth="1"/>
    <col min="2323" max="2323" width="6.42578125" bestFit="1" customWidth="1"/>
    <col min="2324" max="2324" width="11.7109375" customWidth="1"/>
    <col min="2325" max="2325" width="0" hidden="1" customWidth="1"/>
    <col min="2326" max="2326" width="3.7109375" customWidth="1"/>
    <col min="2327" max="2327" width="11.140625" bestFit="1" customWidth="1"/>
    <col min="2331" max="2331" width="10.140625" customWidth="1"/>
    <col min="2561" max="2568" width="0" hidden="1" customWidth="1"/>
    <col min="2569" max="2571" width="3.7109375" customWidth="1"/>
    <col min="2572" max="2572" width="12.7109375" customWidth="1"/>
    <col min="2573" max="2573" width="47.42578125" customWidth="1"/>
    <col min="2574" max="2577" width="0" hidden="1" customWidth="1"/>
    <col min="2578" max="2578" width="11.7109375" customWidth="1"/>
    <col min="2579" max="2579" width="6.42578125" bestFit="1" customWidth="1"/>
    <col min="2580" max="2580" width="11.7109375" customWidth="1"/>
    <col min="2581" max="2581" width="0" hidden="1" customWidth="1"/>
    <col min="2582" max="2582" width="3.7109375" customWidth="1"/>
    <col min="2583" max="2583" width="11.140625" bestFit="1" customWidth="1"/>
    <col min="2587" max="2587" width="10.140625" customWidth="1"/>
    <col min="2817" max="2824" width="0" hidden="1" customWidth="1"/>
    <col min="2825" max="2827" width="3.7109375" customWidth="1"/>
    <col min="2828" max="2828" width="12.7109375" customWidth="1"/>
    <col min="2829" max="2829" width="47.42578125" customWidth="1"/>
    <col min="2830" max="2833" width="0" hidden="1" customWidth="1"/>
    <col min="2834" max="2834" width="11.7109375" customWidth="1"/>
    <col min="2835" max="2835" width="6.42578125" bestFit="1" customWidth="1"/>
    <col min="2836" max="2836" width="11.7109375" customWidth="1"/>
    <col min="2837" max="2837" width="0" hidden="1" customWidth="1"/>
    <col min="2838" max="2838" width="3.7109375" customWidth="1"/>
    <col min="2839" max="2839" width="11.140625" bestFit="1" customWidth="1"/>
    <col min="2843" max="2843" width="10.140625" customWidth="1"/>
    <col min="3073" max="3080" width="0" hidden="1" customWidth="1"/>
    <col min="3081" max="3083" width="3.7109375" customWidth="1"/>
    <col min="3084" max="3084" width="12.7109375" customWidth="1"/>
    <col min="3085" max="3085" width="47.42578125" customWidth="1"/>
    <col min="3086" max="3089" width="0" hidden="1" customWidth="1"/>
    <col min="3090" max="3090" width="11.7109375" customWidth="1"/>
    <col min="3091" max="3091" width="6.42578125" bestFit="1" customWidth="1"/>
    <col min="3092" max="3092" width="11.7109375" customWidth="1"/>
    <col min="3093" max="3093" width="0" hidden="1" customWidth="1"/>
    <col min="3094" max="3094" width="3.7109375" customWidth="1"/>
    <col min="3095" max="3095" width="11.140625" bestFit="1" customWidth="1"/>
    <col min="3099" max="3099" width="10.140625" customWidth="1"/>
    <col min="3329" max="3336" width="0" hidden="1" customWidth="1"/>
    <col min="3337" max="3339" width="3.7109375" customWidth="1"/>
    <col min="3340" max="3340" width="12.7109375" customWidth="1"/>
    <col min="3341" max="3341" width="47.42578125" customWidth="1"/>
    <col min="3342" max="3345" width="0" hidden="1" customWidth="1"/>
    <col min="3346" max="3346" width="11.7109375" customWidth="1"/>
    <col min="3347" max="3347" width="6.42578125" bestFit="1" customWidth="1"/>
    <col min="3348" max="3348" width="11.7109375" customWidth="1"/>
    <col min="3349" max="3349" width="0" hidden="1" customWidth="1"/>
    <col min="3350" max="3350" width="3.7109375" customWidth="1"/>
    <col min="3351" max="3351" width="11.140625" bestFit="1" customWidth="1"/>
    <col min="3355" max="3355" width="10.140625" customWidth="1"/>
    <col min="3585" max="3592" width="0" hidden="1" customWidth="1"/>
    <col min="3593" max="3595" width="3.7109375" customWidth="1"/>
    <col min="3596" max="3596" width="12.7109375" customWidth="1"/>
    <col min="3597" max="3597" width="47.42578125" customWidth="1"/>
    <col min="3598" max="3601" width="0" hidden="1" customWidth="1"/>
    <col min="3602" max="3602" width="11.7109375" customWidth="1"/>
    <col min="3603" max="3603" width="6.42578125" bestFit="1" customWidth="1"/>
    <col min="3604" max="3604" width="11.7109375" customWidth="1"/>
    <col min="3605" max="3605" width="0" hidden="1" customWidth="1"/>
    <col min="3606" max="3606" width="3.7109375" customWidth="1"/>
    <col min="3607" max="3607" width="11.140625" bestFit="1" customWidth="1"/>
    <col min="3611" max="3611" width="10.140625" customWidth="1"/>
    <col min="3841" max="3848" width="0" hidden="1" customWidth="1"/>
    <col min="3849" max="3851" width="3.7109375" customWidth="1"/>
    <col min="3852" max="3852" width="12.7109375" customWidth="1"/>
    <col min="3853" max="3853" width="47.42578125" customWidth="1"/>
    <col min="3854" max="3857" width="0" hidden="1" customWidth="1"/>
    <col min="3858" max="3858" width="11.7109375" customWidth="1"/>
    <col min="3859" max="3859" width="6.42578125" bestFit="1" customWidth="1"/>
    <col min="3860" max="3860" width="11.7109375" customWidth="1"/>
    <col min="3861" max="3861" width="0" hidden="1" customWidth="1"/>
    <col min="3862" max="3862" width="3.7109375" customWidth="1"/>
    <col min="3863" max="3863" width="11.140625" bestFit="1" customWidth="1"/>
    <col min="3867" max="3867" width="10.140625" customWidth="1"/>
    <col min="4097" max="4104" width="0" hidden="1" customWidth="1"/>
    <col min="4105" max="4107" width="3.7109375" customWidth="1"/>
    <col min="4108" max="4108" width="12.7109375" customWidth="1"/>
    <col min="4109" max="4109" width="47.42578125" customWidth="1"/>
    <col min="4110" max="4113" width="0" hidden="1" customWidth="1"/>
    <col min="4114" max="4114" width="11.7109375" customWidth="1"/>
    <col min="4115" max="4115" width="6.42578125" bestFit="1" customWidth="1"/>
    <col min="4116" max="4116" width="11.7109375" customWidth="1"/>
    <col min="4117" max="4117" width="0" hidden="1" customWidth="1"/>
    <col min="4118" max="4118" width="3.7109375" customWidth="1"/>
    <col min="4119" max="4119" width="11.140625" bestFit="1" customWidth="1"/>
    <col min="4123" max="4123" width="10.140625" customWidth="1"/>
    <col min="4353" max="4360" width="0" hidden="1" customWidth="1"/>
    <col min="4361" max="4363" width="3.7109375" customWidth="1"/>
    <col min="4364" max="4364" width="12.7109375" customWidth="1"/>
    <col min="4365" max="4365" width="47.42578125" customWidth="1"/>
    <col min="4366" max="4369" width="0" hidden="1" customWidth="1"/>
    <col min="4370" max="4370" width="11.7109375" customWidth="1"/>
    <col min="4371" max="4371" width="6.42578125" bestFit="1" customWidth="1"/>
    <col min="4372" max="4372" width="11.7109375" customWidth="1"/>
    <col min="4373" max="4373" width="0" hidden="1" customWidth="1"/>
    <col min="4374" max="4374" width="3.7109375" customWidth="1"/>
    <col min="4375" max="4375" width="11.140625" bestFit="1" customWidth="1"/>
    <col min="4379" max="4379" width="10.140625" customWidth="1"/>
    <col min="4609" max="4616" width="0" hidden="1" customWidth="1"/>
    <col min="4617" max="4619" width="3.7109375" customWidth="1"/>
    <col min="4620" max="4620" width="12.7109375" customWidth="1"/>
    <col min="4621" max="4621" width="47.42578125" customWidth="1"/>
    <col min="4622" max="4625" width="0" hidden="1" customWidth="1"/>
    <col min="4626" max="4626" width="11.7109375" customWidth="1"/>
    <col min="4627" max="4627" width="6.42578125" bestFit="1" customWidth="1"/>
    <col min="4628" max="4628" width="11.7109375" customWidth="1"/>
    <col min="4629" max="4629" width="0" hidden="1" customWidth="1"/>
    <col min="4630" max="4630" width="3.7109375" customWidth="1"/>
    <col min="4631" max="4631" width="11.140625" bestFit="1" customWidth="1"/>
    <col min="4635" max="4635" width="10.140625" customWidth="1"/>
    <col min="4865" max="4872" width="0" hidden="1" customWidth="1"/>
    <col min="4873" max="4875" width="3.7109375" customWidth="1"/>
    <col min="4876" max="4876" width="12.7109375" customWidth="1"/>
    <col min="4877" max="4877" width="47.42578125" customWidth="1"/>
    <col min="4878" max="4881" width="0" hidden="1" customWidth="1"/>
    <col min="4882" max="4882" width="11.7109375" customWidth="1"/>
    <col min="4883" max="4883" width="6.42578125" bestFit="1" customWidth="1"/>
    <col min="4884" max="4884" width="11.7109375" customWidth="1"/>
    <col min="4885" max="4885" width="0" hidden="1" customWidth="1"/>
    <col min="4886" max="4886" width="3.7109375" customWidth="1"/>
    <col min="4887" max="4887" width="11.140625" bestFit="1" customWidth="1"/>
    <col min="4891" max="4891" width="10.140625" customWidth="1"/>
    <col min="5121" max="5128" width="0" hidden="1" customWidth="1"/>
    <col min="5129" max="5131" width="3.7109375" customWidth="1"/>
    <col min="5132" max="5132" width="12.7109375" customWidth="1"/>
    <col min="5133" max="5133" width="47.42578125" customWidth="1"/>
    <col min="5134" max="5137" width="0" hidden="1" customWidth="1"/>
    <col min="5138" max="5138" width="11.7109375" customWidth="1"/>
    <col min="5139" max="5139" width="6.42578125" bestFit="1" customWidth="1"/>
    <col min="5140" max="5140" width="11.7109375" customWidth="1"/>
    <col min="5141" max="5141" width="0" hidden="1" customWidth="1"/>
    <col min="5142" max="5142" width="3.7109375" customWidth="1"/>
    <col min="5143" max="5143" width="11.140625" bestFit="1" customWidth="1"/>
    <col min="5147" max="5147" width="10.140625" customWidth="1"/>
    <col min="5377" max="5384" width="0" hidden="1" customWidth="1"/>
    <col min="5385" max="5387" width="3.7109375" customWidth="1"/>
    <col min="5388" max="5388" width="12.7109375" customWidth="1"/>
    <col min="5389" max="5389" width="47.42578125" customWidth="1"/>
    <col min="5390" max="5393" width="0" hidden="1" customWidth="1"/>
    <col min="5394" max="5394" width="11.7109375" customWidth="1"/>
    <col min="5395" max="5395" width="6.42578125" bestFit="1" customWidth="1"/>
    <col min="5396" max="5396" width="11.7109375" customWidth="1"/>
    <col min="5397" max="5397" width="0" hidden="1" customWidth="1"/>
    <col min="5398" max="5398" width="3.7109375" customWidth="1"/>
    <col min="5399" max="5399" width="11.140625" bestFit="1" customWidth="1"/>
    <col min="5403" max="5403" width="10.140625" customWidth="1"/>
    <col min="5633" max="5640" width="0" hidden="1" customWidth="1"/>
    <col min="5641" max="5643" width="3.7109375" customWidth="1"/>
    <col min="5644" max="5644" width="12.7109375" customWidth="1"/>
    <col min="5645" max="5645" width="47.42578125" customWidth="1"/>
    <col min="5646" max="5649" width="0" hidden="1" customWidth="1"/>
    <col min="5650" max="5650" width="11.7109375" customWidth="1"/>
    <col min="5651" max="5651" width="6.42578125" bestFit="1" customWidth="1"/>
    <col min="5652" max="5652" width="11.7109375" customWidth="1"/>
    <col min="5653" max="5653" width="0" hidden="1" customWidth="1"/>
    <col min="5654" max="5654" width="3.7109375" customWidth="1"/>
    <col min="5655" max="5655" width="11.140625" bestFit="1" customWidth="1"/>
    <col min="5659" max="5659" width="10.140625" customWidth="1"/>
    <col min="5889" max="5896" width="0" hidden="1" customWidth="1"/>
    <col min="5897" max="5899" width="3.7109375" customWidth="1"/>
    <col min="5900" max="5900" width="12.7109375" customWidth="1"/>
    <col min="5901" max="5901" width="47.42578125" customWidth="1"/>
    <col min="5902" max="5905" width="0" hidden="1" customWidth="1"/>
    <col min="5906" max="5906" width="11.7109375" customWidth="1"/>
    <col min="5907" max="5907" width="6.42578125" bestFit="1" customWidth="1"/>
    <col min="5908" max="5908" width="11.7109375" customWidth="1"/>
    <col min="5909" max="5909" width="0" hidden="1" customWidth="1"/>
    <col min="5910" max="5910" width="3.7109375" customWidth="1"/>
    <col min="5911" max="5911" width="11.140625" bestFit="1" customWidth="1"/>
    <col min="5915" max="5915" width="10.140625" customWidth="1"/>
    <col min="6145" max="6152" width="0" hidden="1" customWidth="1"/>
    <col min="6153" max="6155" width="3.7109375" customWidth="1"/>
    <col min="6156" max="6156" width="12.7109375" customWidth="1"/>
    <col min="6157" max="6157" width="47.42578125" customWidth="1"/>
    <col min="6158" max="6161" width="0" hidden="1" customWidth="1"/>
    <col min="6162" max="6162" width="11.7109375" customWidth="1"/>
    <col min="6163" max="6163" width="6.42578125" bestFit="1" customWidth="1"/>
    <col min="6164" max="6164" width="11.7109375" customWidth="1"/>
    <col min="6165" max="6165" width="0" hidden="1" customWidth="1"/>
    <col min="6166" max="6166" width="3.7109375" customWidth="1"/>
    <col min="6167" max="6167" width="11.140625" bestFit="1" customWidth="1"/>
    <col min="6171" max="6171" width="10.140625" customWidth="1"/>
    <col min="6401" max="6408" width="0" hidden="1" customWidth="1"/>
    <col min="6409" max="6411" width="3.7109375" customWidth="1"/>
    <col min="6412" max="6412" width="12.7109375" customWidth="1"/>
    <col min="6413" max="6413" width="47.42578125" customWidth="1"/>
    <col min="6414" max="6417" width="0" hidden="1" customWidth="1"/>
    <col min="6418" max="6418" width="11.7109375" customWidth="1"/>
    <col min="6419" max="6419" width="6.42578125" bestFit="1" customWidth="1"/>
    <col min="6420" max="6420" width="11.7109375" customWidth="1"/>
    <col min="6421" max="6421" width="0" hidden="1" customWidth="1"/>
    <col min="6422" max="6422" width="3.7109375" customWidth="1"/>
    <col min="6423" max="6423" width="11.140625" bestFit="1" customWidth="1"/>
    <col min="6427" max="6427" width="10.140625" customWidth="1"/>
    <col min="6657" max="6664" width="0" hidden="1" customWidth="1"/>
    <col min="6665" max="6667" width="3.7109375" customWidth="1"/>
    <col min="6668" max="6668" width="12.7109375" customWidth="1"/>
    <col min="6669" max="6669" width="47.42578125" customWidth="1"/>
    <col min="6670" max="6673" width="0" hidden="1" customWidth="1"/>
    <col min="6674" max="6674" width="11.7109375" customWidth="1"/>
    <col min="6675" max="6675" width="6.42578125" bestFit="1" customWidth="1"/>
    <col min="6676" max="6676" width="11.7109375" customWidth="1"/>
    <col min="6677" max="6677" width="0" hidden="1" customWidth="1"/>
    <col min="6678" max="6678" width="3.7109375" customWidth="1"/>
    <col min="6679" max="6679" width="11.140625" bestFit="1" customWidth="1"/>
    <col min="6683" max="6683" width="10.140625" customWidth="1"/>
    <col min="6913" max="6920" width="0" hidden="1" customWidth="1"/>
    <col min="6921" max="6923" width="3.7109375" customWidth="1"/>
    <col min="6924" max="6924" width="12.7109375" customWidth="1"/>
    <col min="6925" max="6925" width="47.42578125" customWidth="1"/>
    <col min="6926" max="6929" width="0" hidden="1" customWidth="1"/>
    <col min="6930" max="6930" width="11.7109375" customWidth="1"/>
    <col min="6931" max="6931" width="6.42578125" bestFit="1" customWidth="1"/>
    <col min="6932" max="6932" width="11.7109375" customWidth="1"/>
    <col min="6933" max="6933" width="0" hidden="1" customWidth="1"/>
    <col min="6934" max="6934" width="3.7109375" customWidth="1"/>
    <col min="6935" max="6935" width="11.140625" bestFit="1" customWidth="1"/>
    <col min="6939" max="6939" width="10.140625" customWidth="1"/>
    <col min="7169" max="7176" width="0" hidden="1" customWidth="1"/>
    <col min="7177" max="7179" width="3.7109375" customWidth="1"/>
    <col min="7180" max="7180" width="12.7109375" customWidth="1"/>
    <col min="7181" max="7181" width="47.42578125" customWidth="1"/>
    <col min="7182" max="7185" width="0" hidden="1" customWidth="1"/>
    <col min="7186" max="7186" width="11.7109375" customWidth="1"/>
    <col min="7187" max="7187" width="6.42578125" bestFit="1" customWidth="1"/>
    <col min="7188" max="7188" width="11.7109375" customWidth="1"/>
    <col min="7189" max="7189" width="0" hidden="1" customWidth="1"/>
    <col min="7190" max="7190" width="3.7109375" customWidth="1"/>
    <col min="7191" max="7191" width="11.140625" bestFit="1" customWidth="1"/>
    <col min="7195" max="7195" width="10.140625" customWidth="1"/>
    <col min="7425" max="7432" width="0" hidden="1" customWidth="1"/>
    <col min="7433" max="7435" width="3.7109375" customWidth="1"/>
    <col min="7436" max="7436" width="12.7109375" customWidth="1"/>
    <col min="7437" max="7437" width="47.42578125" customWidth="1"/>
    <col min="7438" max="7441" width="0" hidden="1" customWidth="1"/>
    <col min="7442" max="7442" width="11.7109375" customWidth="1"/>
    <col min="7443" max="7443" width="6.42578125" bestFit="1" customWidth="1"/>
    <col min="7444" max="7444" width="11.7109375" customWidth="1"/>
    <col min="7445" max="7445" width="0" hidden="1" customWidth="1"/>
    <col min="7446" max="7446" width="3.7109375" customWidth="1"/>
    <col min="7447" max="7447" width="11.140625" bestFit="1" customWidth="1"/>
    <col min="7451" max="7451" width="10.140625" customWidth="1"/>
    <col min="7681" max="7688" width="0" hidden="1" customWidth="1"/>
    <col min="7689" max="7691" width="3.7109375" customWidth="1"/>
    <col min="7692" max="7692" width="12.7109375" customWidth="1"/>
    <col min="7693" max="7693" width="47.42578125" customWidth="1"/>
    <col min="7694" max="7697" width="0" hidden="1" customWidth="1"/>
    <col min="7698" max="7698" width="11.7109375" customWidth="1"/>
    <col min="7699" max="7699" width="6.42578125" bestFit="1" customWidth="1"/>
    <col min="7700" max="7700" width="11.7109375" customWidth="1"/>
    <col min="7701" max="7701" width="0" hidden="1" customWidth="1"/>
    <col min="7702" max="7702" width="3.7109375" customWidth="1"/>
    <col min="7703" max="7703" width="11.140625" bestFit="1" customWidth="1"/>
    <col min="7707" max="7707" width="10.140625" customWidth="1"/>
    <col min="7937" max="7944" width="0" hidden="1" customWidth="1"/>
    <col min="7945" max="7947" width="3.7109375" customWidth="1"/>
    <col min="7948" max="7948" width="12.7109375" customWidth="1"/>
    <col min="7949" max="7949" width="47.42578125" customWidth="1"/>
    <col min="7950" max="7953" width="0" hidden="1" customWidth="1"/>
    <col min="7954" max="7954" width="11.7109375" customWidth="1"/>
    <col min="7955" max="7955" width="6.42578125" bestFit="1" customWidth="1"/>
    <col min="7956" max="7956" width="11.7109375" customWidth="1"/>
    <col min="7957" max="7957" width="0" hidden="1" customWidth="1"/>
    <col min="7958" max="7958" width="3.7109375" customWidth="1"/>
    <col min="7959" max="7959" width="11.140625" bestFit="1" customWidth="1"/>
    <col min="7963" max="7963" width="10.140625" customWidth="1"/>
    <col min="8193" max="8200" width="0" hidden="1" customWidth="1"/>
    <col min="8201" max="8203" width="3.7109375" customWidth="1"/>
    <col min="8204" max="8204" width="12.7109375" customWidth="1"/>
    <col min="8205" max="8205" width="47.42578125" customWidth="1"/>
    <col min="8206" max="8209" width="0" hidden="1" customWidth="1"/>
    <col min="8210" max="8210" width="11.7109375" customWidth="1"/>
    <col min="8211" max="8211" width="6.42578125" bestFit="1" customWidth="1"/>
    <col min="8212" max="8212" width="11.7109375" customWidth="1"/>
    <col min="8213" max="8213" width="0" hidden="1" customWidth="1"/>
    <col min="8214" max="8214" width="3.7109375" customWidth="1"/>
    <col min="8215" max="8215" width="11.140625" bestFit="1" customWidth="1"/>
    <col min="8219" max="8219" width="10.140625" customWidth="1"/>
    <col min="8449" max="8456" width="0" hidden="1" customWidth="1"/>
    <col min="8457" max="8459" width="3.7109375" customWidth="1"/>
    <col min="8460" max="8460" width="12.7109375" customWidth="1"/>
    <col min="8461" max="8461" width="47.42578125" customWidth="1"/>
    <col min="8462" max="8465" width="0" hidden="1" customWidth="1"/>
    <col min="8466" max="8466" width="11.7109375" customWidth="1"/>
    <col min="8467" max="8467" width="6.42578125" bestFit="1" customWidth="1"/>
    <col min="8468" max="8468" width="11.7109375" customWidth="1"/>
    <col min="8469" max="8469" width="0" hidden="1" customWidth="1"/>
    <col min="8470" max="8470" width="3.7109375" customWidth="1"/>
    <col min="8471" max="8471" width="11.140625" bestFit="1" customWidth="1"/>
    <col min="8475" max="8475" width="10.140625" customWidth="1"/>
    <col min="8705" max="8712" width="0" hidden="1" customWidth="1"/>
    <col min="8713" max="8715" width="3.7109375" customWidth="1"/>
    <col min="8716" max="8716" width="12.7109375" customWidth="1"/>
    <col min="8717" max="8717" width="47.42578125" customWidth="1"/>
    <col min="8718" max="8721" width="0" hidden="1" customWidth="1"/>
    <col min="8722" max="8722" width="11.7109375" customWidth="1"/>
    <col min="8723" max="8723" width="6.42578125" bestFit="1" customWidth="1"/>
    <col min="8724" max="8724" width="11.7109375" customWidth="1"/>
    <col min="8725" max="8725" width="0" hidden="1" customWidth="1"/>
    <col min="8726" max="8726" width="3.7109375" customWidth="1"/>
    <col min="8727" max="8727" width="11.140625" bestFit="1" customWidth="1"/>
    <col min="8731" max="8731" width="10.140625" customWidth="1"/>
    <col min="8961" max="8968" width="0" hidden="1" customWidth="1"/>
    <col min="8969" max="8971" width="3.7109375" customWidth="1"/>
    <col min="8972" max="8972" width="12.7109375" customWidth="1"/>
    <col min="8973" max="8973" width="47.42578125" customWidth="1"/>
    <col min="8974" max="8977" width="0" hidden="1" customWidth="1"/>
    <col min="8978" max="8978" width="11.7109375" customWidth="1"/>
    <col min="8979" max="8979" width="6.42578125" bestFit="1" customWidth="1"/>
    <col min="8980" max="8980" width="11.7109375" customWidth="1"/>
    <col min="8981" max="8981" width="0" hidden="1" customWidth="1"/>
    <col min="8982" max="8982" width="3.7109375" customWidth="1"/>
    <col min="8983" max="8983" width="11.140625" bestFit="1" customWidth="1"/>
    <col min="8987" max="8987" width="10.140625" customWidth="1"/>
    <col min="9217" max="9224" width="0" hidden="1" customWidth="1"/>
    <col min="9225" max="9227" width="3.7109375" customWidth="1"/>
    <col min="9228" max="9228" width="12.7109375" customWidth="1"/>
    <col min="9229" max="9229" width="47.42578125" customWidth="1"/>
    <col min="9230" max="9233" width="0" hidden="1" customWidth="1"/>
    <col min="9234" max="9234" width="11.7109375" customWidth="1"/>
    <col min="9235" max="9235" width="6.42578125" bestFit="1" customWidth="1"/>
    <col min="9236" max="9236" width="11.7109375" customWidth="1"/>
    <col min="9237" max="9237" width="0" hidden="1" customWidth="1"/>
    <col min="9238" max="9238" width="3.7109375" customWidth="1"/>
    <col min="9239" max="9239" width="11.140625" bestFit="1" customWidth="1"/>
    <col min="9243" max="9243" width="10.140625" customWidth="1"/>
    <col min="9473" max="9480" width="0" hidden="1" customWidth="1"/>
    <col min="9481" max="9483" width="3.7109375" customWidth="1"/>
    <col min="9484" max="9484" width="12.7109375" customWidth="1"/>
    <col min="9485" max="9485" width="47.42578125" customWidth="1"/>
    <col min="9486" max="9489" width="0" hidden="1" customWidth="1"/>
    <col min="9490" max="9490" width="11.7109375" customWidth="1"/>
    <col min="9491" max="9491" width="6.42578125" bestFit="1" customWidth="1"/>
    <col min="9492" max="9492" width="11.7109375" customWidth="1"/>
    <col min="9493" max="9493" width="0" hidden="1" customWidth="1"/>
    <col min="9494" max="9494" width="3.7109375" customWidth="1"/>
    <col min="9495" max="9495" width="11.140625" bestFit="1" customWidth="1"/>
    <col min="9499" max="9499" width="10.140625" customWidth="1"/>
    <col min="9729" max="9736" width="0" hidden="1" customWidth="1"/>
    <col min="9737" max="9739" width="3.7109375" customWidth="1"/>
    <col min="9740" max="9740" width="12.7109375" customWidth="1"/>
    <col min="9741" max="9741" width="47.42578125" customWidth="1"/>
    <col min="9742" max="9745" width="0" hidden="1" customWidth="1"/>
    <col min="9746" max="9746" width="11.7109375" customWidth="1"/>
    <col min="9747" max="9747" width="6.42578125" bestFit="1" customWidth="1"/>
    <col min="9748" max="9748" width="11.7109375" customWidth="1"/>
    <col min="9749" max="9749" width="0" hidden="1" customWidth="1"/>
    <col min="9750" max="9750" width="3.7109375" customWidth="1"/>
    <col min="9751" max="9751" width="11.140625" bestFit="1" customWidth="1"/>
    <col min="9755" max="9755" width="10.140625" customWidth="1"/>
    <col min="9985" max="9992" width="0" hidden="1" customWidth="1"/>
    <col min="9993" max="9995" width="3.7109375" customWidth="1"/>
    <col min="9996" max="9996" width="12.7109375" customWidth="1"/>
    <col min="9997" max="9997" width="47.42578125" customWidth="1"/>
    <col min="9998" max="10001" width="0" hidden="1" customWidth="1"/>
    <col min="10002" max="10002" width="11.7109375" customWidth="1"/>
    <col min="10003" max="10003" width="6.42578125" bestFit="1" customWidth="1"/>
    <col min="10004" max="10004" width="11.7109375" customWidth="1"/>
    <col min="10005" max="10005" width="0" hidden="1" customWidth="1"/>
    <col min="10006" max="10006" width="3.7109375" customWidth="1"/>
    <col min="10007" max="10007" width="11.140625" bestFit="1" customWidth="1"/>
    <col min="10011" max="10011" width="10.140625" customWidth="1"/>
    <col min="10241" max="10248" width="0" hidden="1" customWidth="1"/>
    <col min="10249" max="10251" width="3.7109375" customWidth="1"/>
    <col min="10252" max="10252" width="12.7109375" customWidth="1"/>
    <col min="10253" max="10253" width="47.42578125" customWidth="1"/>
    <col min="10254" max="10257" width="0" hidden="1" customWidth="1"/>
    <col min="10258" max="10258" width="11.7109375" customWidth="1"/>
    <col min="10259" max="10259" width="6.42578125" bestFit="1" customWidth="1"/>
    <col min="10260" max="10260" width="11.7109375" customWidth="1"/>
    <col min="10261" max="10261" width="0" hidden="1" customWidth="1"/>
    <col min="10262" max="10262" width="3.7109375" customWidth="1"/>
    <col min="10263" max="10263" width="11.140625" bestFit="1" customWidth="1"/>
    <col min="10267" max="10267" width="10.140625" customWidth="1"/>
    <col min="10497" max="10504" width="0" hidden="1" customWidth="1"/>
    <col min="10505" max="10507" width="3.7109375" customWidth="1"/>
    <col min="10508" max="10508" width="12.7109375" customWidth="1"/>
    <col min="10509" max="10509" width="47.42578125" customWidth="1"/>
    <col min="10510" max="10513" width="0" hidden="1" customWidth="1"/>
    <col min="10514" max="10514" width="11.7109375" customWidth="1"/>
    <col min="10515" max="10515" width="6.42578125" bestFit="1" customWidth="1"/>
    <col min="10516" max="10516" width="11.7109375" customWidth="1"/>
    <col min="10517" max="10517" width="0" hidden="1" customWidth="1"/>
    <col min="10518" max="10518" width="3.7109375" customWidth="1"/>
    <col min="10519" max="10519" width="11.140625" bestFit="1" customWidth="1"/>
    <col min="10523" max="10523" width="10.140625" customWidth="1"/>
    <col min="10753" max="10760" width="0" hidden="1" customWidth="1"/>
    <col min="10761" max="10763" width="3.7109375" customWidth="1"/>
    <col min="10764" max="10764" width="12.7109375" customWidth="1"/>
    <col min="10765" max="10765" width="47.42578125" customWidth="1"/>
    <col min="10766" max="10769" width="0" hidden="1" customWidth="1"/>
    <col min="10770" max="10770" width="11.7109375" customWidth="1"/>
    <col min="10771" max="10771" width="6.42578125" bestFit="1" customWidth="1"/>
    <col min="10772" max="10772" width="11.7109375" customWidth="1"/>
    <col min="10773" max="10773" width="0" hidden="1" customWidth="1"/>
    <col min="10774" max="10774" width="3.7109375" customWidth="1"/>
    <col min="10775" max="10775" width="11.140625" bestFit="1" customWidth="1"/>
    <col min="10779" max="10779" width="10.140625" customWidth="1"/>
    <col min="11009" max="11016" width="0" hidden="1" customWidth="1"/>
    <col min="11017" max="11019" width="3.7109375" customWidth="1"/>
    <col min="11020" max="11020" width="12.7109375" customWidth="1"/>
    <col min="11021" max="11021" width="47.42578125" customWidth="1"/>
    <col min="11022" max="11025" width="0" hidden="1" customWidth="1"/>
    <col min="11026" max="11026" width="11.7109375" customWidth="1"/>
    <col min="11027" max="11027" width="6.42578125" bestFit="1" customWidth="1"/>
    <col min="11028" max="11028" width="11.7109375" customWidth="1"/>
    <col min="11029" max="11029" width="0" hidden="1" customWidth="1"/>
    <col min="11030" max="11030" width="3.7109375" customWidth="1"/>
    <col min="11031" max="11031" width="11.140625" bestFit="1" customWidth="1"/>
    <col min="11035" max="11035" width="10.140625" customWidth="1"/>
    <col min="11265" max="11272" width="0" hidden="1" customWidth="1"/>
    <col min="11273" max="11275" width="3.7109375" customWidth="1"/>
    <col min="11276" max="11276" width="12.7109375" customWidth="1"/>
    <col min="11277" max="11277" width="47.42578125" customWidth="1"/>
    <col min="11278" max="11281" width="0" hidden="1" customWidth="1"/>
    <col min="11282" max="11282" width="11.7109375" customWidth="1"/>
    <col min="11283" max="11283" width="6.42578125" bestFit="1" customWidth="1"/>
    <col min="11284" max="11284" width="11.7109375" customWidth="1"/>
    <col min="11285" max="11285" width="0" hidden="1" customWidth="1"/>
    <col min="11286" max="11286" width="3.7109375" customWidth="1"/>
    <col min="11287" max="11287" width="11.140625" bestFit="1" customWidth="1"/>
    <col min="11291" max="11291" width="10.140625" customWidth="1"/>
    <col min="11521" max="11528" width="0" hidden="1" customWidth="1"/>
    <col min="11529" max="11531" width="3.7109375" customWidth="1"/>
    <col min="11532" max="11532" width="12.7109375" customWidth="1"/>
    <col min="11533" max="11533" width="47.42578125" customWidth="1"/>
    <col min="11534" max="11537" width="0" hidden="1" customWidth="1"/>
    <col min="11538" max="11538" width="11.7109375" customWidth="1"/>
    <col min="11539" max="11539" width="6.42578125" bestFit="1" customWidth="1"/>
    <col min="11540" max="11540" width="11.7109375" customWidth="1"/>
    <col min="11541" max="11541" width="0" hidden="1" customWidth="1"/>
    <col min="11542" max="11542" width="3.7109375" customWidth="1"/>
    <col min="11543" max="11543" width="11.140625" bestFit="1" customWidth="1"/>
    <col min="11547" max="11547" width="10.140625" customWidth="1"/>
    <col min="11777" max="11784" width="0" hidden="1" customWidth="1"/>
    <col min="11785" max="11787" width="3.7109375" customWidth="1"/>
    <col min="11788" max="11788" width="12.7109375" customWidth="1"/>
    <col min="11789" max="11789" width="47.42578125" customWidth="1"/>
    <col min="11790" max="11793" width="0" hidden="1" customWidth="1"/>
    <col min="11794" max="11794" width="11.7109375" customWidth="1"/>
    <col min="11795" max="11795" width="6.42578125" bestFit="1" customWidth="1"/>
    <col min="11796" max="11796" width="11.7109375" customWidth="1"/>
    <col min="11797" max="11797" width="0" hidden="1" customWidth="1"/>
    <col min="11798" max="11798" width="3.7109375" customWidth="1"/>
    <col min="11799" max="11799" width="11.140625" bestFit="1" customWidth="1"/>
    <col min="11803" max="11803" width="10.140625" customWidth="1"/>
    <col min="12033" max="12040" width="0" hidden="1" customWidth="1"/>
    <col min="12041" max="12043" width="3.7109375" customWidth="1"/>
    <col min="12044" max="12044" width="12.7109375" customWidth="1"/>
    <col min="12045" max="12045" width="47.42578125" customWidth="1"/>
    <col min="12046" max="12049" width="0" hidden="1" customWidth="1"/>
    <col min="12050" max="12050" width="11.7109375" customWidth="1"/>
    <col min="12051" max="12051" width="6.42578125" bestFit="1" customWidth="1"/>
    <col min="12052" max="12052" width="11.7109375" customWidth="1"/>
    <col min="12053" max="12053" width="0" hidden="1" customWidth="1"/>
    <col min="12054" max="12054" width="3.7109375" customWidth="1"/>
    <col min="12055" max="12055" width="11.140625" bestFit="1" customWidth="1"/>
    <col min="12059" max="12059" width="10.140625" customWidth="1"/>
    <col min="12289" max="12296" width="0" hidden="1" customWidth="1"/>
    <col min="12297" max="12299" width="3.7109375" customWidth="1"/>
    <col min="12300" max="12300" width="12.7109375" customWidth="1"/>
    <col min="12301" max="12301" width="47.42578125" customWidth="1"/>
    <col min="12302" max="12305" width="0" hidden="1" customWidth="1"/>
    <col min="12306" max="12306" width="11.7109375" customWidth="1"/>
    <col min="12307" max="12307" width="6.42578125" bestFit="1" customWidth="1"/>
    <col min="12308" max="12308" width="11.7109375" customWidth="1"/>
    <col min="12309" max="12309" width="0" hidden="1" customWidth="1"/>
    <col min="12310" max="12310" width="3.7109375" customWidth="1"/>
    <col min="12311" max="12311" width="11.140625" bestFit="1" customWidth="1"/>
    <col min="12315" max="12315" width="10.140625" customWidth="1"/>
    <col min="12545" max="12552" width="0" hidden="1" customWidth="1"/>
    <col min="12553" max="12555" width="3.7109375" customWidth="1"/>
    <col min="12556" max="12556" width="12.7109375" customWidth="1"/>
    <col min="12557" max="12557" width="47.42578125" customWidth="1"/>
    <col min="12558" max="12561" width="0" hidden="1" customWidth="1"/>
    <col min="12562" max="12562" width="11.7109375" customWidth="1"/>
    <col min="12563" max="12563" width="6.42578125" bestFit="1" customWidth="1"/>
    <col min="12564" max="12564" width="11.7109375" customWidth="1"/>
    <col min="12565" max="12565" width="0" hidden="1" customWidth="1"/>
    <col min="12566" max="12566" width="3.7109375" customWidth="1"/>
    <col min="12567" max="12567" width="11.140625" bestFit="1" customWidth="1"/>
    <col min="12571" max="12571" width="10.140625" customWidth="1"/>
    <col min="12801" max="12808" width="0" hidden="1" customWidth="1"/>
    <col min="12809" max="12811" width="3.7109375" customWidth="1"/>
    <col min="12812" max="12812" width="12.7109375" customWidth="1"/>
    <col min="12813" max="12813" width="47.42578125" customWidth="1"/>
    <col min="12814" max="12817" width="0" hidden="1" customWidth="1"/>
    <col min="12818" max="12818" width="11.7109375" customWidth="1"/>
    <col min="12819" max="12819" width="6.42578125" bestFit="1" customWidth="1"/>
    <col min="12820" max="12820" width="11.7109375" customWidth="1"/>
    <col min="12821" max="12821" width="0" hidden="1" customWidth="1"/>
    <col min="12822" max="12822" width="3.7109375" customWidth="1"/>
    <col min="12823" max="12823" width="11.140625" bestFit="1" customWidth="1"/>
    <col min="12827" max="12827" width="10.140625" customWidth="1"/>
    <col min="13057" max="13064" width="0" hidden="1" customWidth="1"/>
    <col min="13065" max="13067" width="3.7109375" customWidth="1"/>
    <col min="13068" max="13068" width="12.7109375" customWidth="1"/>
    <col min="13069" max="13069" width="47.42578125" customWidth="1"/>
    <col min="13070" max="13073" width="0" hidden="1" customWidth="1"/>
    <col min="13074" max="13074" width="11.7109375" customWidth="1"/>
    <col min="13075" max="13075" width="6.42578125" bestFit="1" customWidth="1"/>
    <col min="13076" max="13076" width="11.7109375" customWidth="1"/>
    <col min="13077" max="13077" width="0" hidden="1" customWidth="1"/>
    <col min="13078" max="13078" width="3.7109375" customWidth="1"/>
    <col min="13079" max="13079" width="11.140625" bestFit="1" customWidth="1"/>
    <col min="13083" max="13083" width="10.140625" customWidth="1"/>
    <col min="13313" max="13320" width="0" hidden="1" customWidth="1"/>
    <col min="13321" max="13323" width="3.7109375" customWidth="1"/>
    <col min="13324" max="13324" width="12.7109375" customWidth="1"/>
    <col min="13325" max="13325" width="47.42578125" customWidth="1"/>
    <col min="13326" max="13329" width="0" hidden="1" customWidth="1"/>
    <col min="13330" max="13330" width="11.7109375" customWidth="1"/>
    <col min="13331" max="13331" width="6.42578125" bestFit="1" customWidth="1"/>
    <col min="13332" max="13332" width="11.7109375" customWidth="1"/>
    <col min="13333" max="13333" width="0" hidden="1" customWidth="1"/>
    <col min="13334" max="13334" width="3.7109375" customWidth="1"/>
    <col min="13335" max="13335" width="11.140625" bestFit="1" customWidth="1"/>
    <col min="13339" max="13339" width="10.140625" customWidth="1"/>
    <col min="13569" max="13576" width="0" hidden="1" customWidth="1"/>
    <col min="13577" max="13579" width="3.7109375" customWidth="1"/>
    <col min="13580" max="13580" width="12.7109375" customWidth="1"/>
    <col min="13581" max="13581" width="47.42578125" customWidth="1"/>
    <col min="13582" max="13585" width="0" hidden="1" customWidth="1"/>
    <col min="13586" max="13586" width="11.7109375" customWidth="1"/>
    <col min="13587" max="13587" width="6.42578125" bestFit="1" customWidth="1"/>
    <col min="13588" max="13588" width="11.7109375" customWidth="1"/>
    <col min="13589" max="13589" width="0" hidden="1" customWidth="1"/>
    <col min="13590" max="13590" width="3.7109375" customWidth="1"/>
    <col min="13591" max="13591" width="11.140625" bestFit="1" customWidth="1"/>
    <col min="13595" max="13595" width="10.140625" customWidth="1"/>
    <col min="13825" max="13832" width="0" hidden="1" customWidth="1"/>
    <col min="13833" max="13835" width="3.7109375" customWidth="1"/>
    <col min="13836" max="13836" width="12.7109375" customWidth="1"/>
    <col min="13837" max="13837" width="47.42578125" customWidth="1"/>
    <col min="13838" max="13841" width="0" hidden="1" customWidth="1"/>
    <col min="13842" max="13842" width="11.7109375" customWidth="1"/>
    <col min="13843" max="13843" width="6.42578125" bestFit="1" customWidth="1"/>
    <col min="13844" max="13844" width="11.7109375" customWidth="1"/>
    <col min="13845" max="13845" width="0" hidden="1" customWidth="1"/>
    <col min="13846" max="13846" width="3.7109375" customWidth="1"/>
    <col min="13847" max="13847" width="11.140625" bestFit="1" customWidth="1"/>
    <col min="13851" max="13851" width="10.140625" customWidth="1"/>
    <col min="14081" max="14088" width="0" hidden="1" customWidth="1"/>
    <col min="14089" max="14091" width="3.7109375" customWidth="1"/>
    <col min="14092" max="14092" width="12.7109375" customWidth="1"/>
    <col min="14093" max="14093" width="47.42578125" customWidth="1"/>
    <col min="14094" max="14097" width="0" hidden="1" customWidth="1"/>
    <col min="14098" max="14098" width="11.7109375" customWidth="1"/>
    <col min="14099" max="14099" width="6.42578125" bestFit="1" customWidth="1"/>
    <col min="14100" max="14100" width="11.7109375" customWidth="1"/>
    <col min="14101" max="14101" width="0" hidden="1" customWidth="1"/>
    <col min="14102" max="14102" width="3.7109375" customWidth="1"/>
    <col min="14103" max="14103" width="11.140625" bestFit="1" customWidth="1"/>
    <col min="14107" max="14107" width="10.140625" customWidth="1"/>
    <col min="14337" max="14344" width="0" hidden="1" customWidth="1"/>
    <col min="14345" max="14347" width="3.7109375" customWidth="1"/>
    <col min="14348" max="14348" width="12.7109375" customWidth="1"/>
    <col min="14349" max="14349" width="47.42578125" customWidth="1"/>
    <col min="14350" max="14353" width="0" hidden="1" customWidth="1"/>
    <col min="14354" max="14354" width="11.7109375" customWidth="1"/>
    <col min="14355" max="14355" width="6.42578125" bestFit="1" customWidth="1"/>
    <col min="14356" max="14356" width="11.7109375" customWidth="1"/>
    <col min="14357" max="14357" width="0" hidden="1" customWidth="1"/>
    <col min="14358" max="14358" width="3.7109375" customWidth="1"/>
    <col min="14359" max="14359" width="11.140625" bestFit="1" customWidth="1"/>
    <col min="14363" max="14363" width="10.140625" customWidth="1"/>
    <col min="14593" max="14600" width="0" hidden="1" customWidth="1"/>
    <col min="14601" max="14603" width="3.7109375" customWidth="1"/>
    <col min="14604" max="14604" width="12.7109375" customWidth="1"/>
    <col min="14605" max="14605" width="47.42578125" customWidth="1"/>
    <col min="14606" max="14609" width="0" hidden="1" customWidth="1"/>
    <col min="14610" max="14610" width="11.7109375" customWidth="1"/>
    <col min="14611" max="14611" width="6.42578125" bestFit="1" customWidth="1"/>
    <col min="14612" max="14612" width="11.7109375" customWidth="1"/>
    <col min="14613" max="14613" width="0" hidden="1" customWidth="1"/>
    <col min="14614" max="14614" width="3.7109375" customWidth="1"/>
    <col min="14615" max="14615" width="11.140625" bestFit="1" customWidth="1"/>
    <col min="14619" max="14619" width="10.140625" customWidth="1"/>
    <col min="14849" max="14856" width="0" hidden="1" customWidth="1"/>
    <col min="14857" max="14859" width="3.7109375" customWidth="1"/>
    <col min="14860" max="14860" width="12.7109375" customWidth="1"/>
    <col min="14861" max="14861" width="47.42578125" customWidth="1"/>
    <col min="14862" max="14865" width="0" hidden="1" customWidth="1"/>
    <col min="14866" max="14866" width="11.7109375" customWidth="1"/>
    <col min="14867" max="14867" width="6.42578125" bestFit="1" customWidth="1"/>
    <col min="14868" max="14868" width="11.7109375" customWidth="1"/>
    <col min="14869" max="14869" width="0" hidden="1" customWidth="1"/>
    <col min="14870" max="14870" width="3.7109375" customWidth="1"/>
    <col min="14871" max="14871" width="11.140625" bestFit="1" customWidth="1"/>
    <col min="14875" max="14875" width="10.140625" customWidth="1"/>
    <col min="15105" max="15112" width="0" hidden="1" customWidth="1"/>
    <col min="15113" max="15115" width="3.7109375" customWidth="1"/>
    <col min="15116" max="15116" width="12.7109375" customWidth="1"/>
    <col min="15117" max="15117" width="47.42578125" customWidth="1"/>
    <col min="15118" max="15121" width="0" hidden="1" customWidth="1"/>
    <col min="15122" max="15122" width="11.7109375" customWidth="1"/>
    <col min="15123" max="15123" width="6.42578125" bestFit="1" customWidth="1"/>
    <col min="15124" max="15124" width="11.7109375" customWidth="1"/>
    <col min="15125" max="15125" width="0" hidden="1" customWidth="1"/>
    <col min="15126" max="15126" width="3.7109375" customWidth="1"/>
    <col min="15127" max="15127" width="11.140625" bestFit="1" customWidth="1"/>
    <col min="15131" max="15131" width="10.140625" customWidth="1"/>
    <col min="15361" max="15368" width="0" hidden="1" customWidth="1"/>
    <col min="15369" max="15371" width="3.7109375" customWidth="1"/>
    <col min="15372" max="15372" width="12.7109375" customWidth="1"/>
    <col min="15373" max="15373" width="47.42578125" customWidth="1"/>
    <col min="15374" max="15377" width="0" hidden="1" customWidth="1"/>
    <col min="15378" max="15378" width="11.7109375" customWidth="1"/>
    <col min="15379" max="15379" width="6.42578125" bestFit="1" customWidth="1"/>
    <col min="15380" max="15380" width="11.7109375" customWidth="1"/>
    <col min="15381" max="15381" width="0" hidden="1" customWidth="1"/>
    <col min="15382" max="15382" width="3.7109375" customWidth="1"/>
    <col min="15383" max="15383" width="11.140625" bestFit="1" customWidth="1"/>
    <col min="15387" max="15387" width="10.140625" customWidth="1"/>
    <col min="15617" max="15624" width="0" hidden="1" customWidth="1"/>
    <col min="15625" max="15627" width="3.7109375" customWidth="1"/>
    <col min="15628" max="15628" width="12.7109375" customWidth="1"/>
    <col min="15629" max="15629" width="47.42578125" customWidth="1"/>
    <col min="15630" max="15633" width="0" hidden="1" customWidth="1"/>
    <col min="15634" max="15634" width="11.7109375" customWidth="1"/>
    <col min="15635" max="15635" width="6.42578125" bestFit="1" customWidth="1"/>
    <col min="15636" max="15636" width="11.7109375" customWidth="1"/>
    <col min="15637" max="15637" width="0" hidden="1" customWidth="1"/>
    <col min="15638" max="15638" width="3.7109375" customWidth="1"/>
    <col min="15639" max="15639" width="11.140625" bestFit="1" customWidth="1"/>
    <col min="15643" max="15643" width="10.140625" customWidth="1"/>
    <col min="15873" max="15880" width="0" hidden="1" customWidth="1"/>
    <col min="15881" max="15883" width="3.7109375" customWidth="1"/>
    <col min="15884" max="15884" width="12.7109375" customWidth="1"/>
    <col min="15885" max="15885" width="47.42578125" customWidth="1"/>
    <col min="15886" max="15889" width="0" hidden="1" customWidth="1"/>
    <col min="15890" max="15890" width="11.7109375" customWidth="1"/>
    <col min="15891" max="15891" width="6.42578125" bestFit="1" customWidth="1"/>
    <col min="15892" max="15892" width="11.7109375" customWidth="1"/>
    <col min="15893" max="15893" width="0" hidden="1" customWidth="1"/>
    <col min="15894" max="15894" width="3.7109375" customWidth="1"/>
    <col min="15895" max="15895" width="11.140625" bestFit="1" customWidth="1"/>
    <col min="15899" max="15899" width="10.140625" customWidth="1"/>
    <col min="16129" max="16136" width="0" hidden="1" customWidth="1"/>
    <col min="16137" max="16139" width="3.7109375" customWidth="1"/>
    <col min="16140" max="16140" width="12.7109375" customWidth="1"/>
    <col min="16141" max="16141" width="47.42578125" customWidth="1"/>
    <col min="16142" max="16145" width="0" hidden="1" customWidth="1"/>
    <col min="16146" max="16146" width="11.7109375" customWidth="1"/>
    <col min="16147" max="16147" width="6.42578125" bestFit="1" customWidth="1"/>
    <col min="16148" max="16148" width="11.7109375" customWidth="1"/>
    <col min="16149" max="16149" width="0" hidden="1" customWidth="1"/>
    <col min="16150" max="16150" width="3.7109375" customWidth="1"/>
    <col min="16151" max="16151" width="11.140625" bestFit="1" customWidth="1"/>
    <col min="16155" max="16155" width="10.140625" customWidth="1"/>
  </cols>
  <sheetData>
    <row r="1" spans="12:23" hidden="1"/>
    <row r="2" spans="12:23" hidden="1"/>
    <row r="3" spans="12:23" hidden="1"/>
    <row r="4" spans="12:23" ht="3" customHeight="1"/>
    <row r="5" spans="12:23" ht="22.5" customHeight="1">
      <c r="L5" s="1" t="s">
        <v>658</v>
      </c>
      <c r="M5" s="1"/>
      <c r="N5" s="1"/>
      <c r="O5" s="1"/>
      <c r="P5" s="1"/>
      <c r="Q5" s="1"/>
      <c r="R5" s="1"/>
      <c r="S5" s="1"/>
      <c r="T5" s="1"/>
    </row>
    <row r="6" spans="12:23" ht="3" customHeight="1"/>
    <row r="7" spans="12:23">
      <c r="M7" t="s">
        <v>502</v>
      </c>
      <c r="O7" s="1" t="str">
        <f>IF(NameOrPr_ch="",IF(NameOrPr="","",NameOrPr),NameOrPr_ch)</f>
        <v>Комитет по тарифам и ценовой политике ЛО</v>
      </c>
      <c r="P7" s="1"/>
      <c r="Q7" s="1"/>
      <c r="R7" s="1"/>
      <c r="S7" s="1"/>
      <c r="T7" s="1"/>
    </row>
    <row r="8" spans="12:23">
      <c r="M8" t="s">
        <v>597</v>
      </c>
      <c r="O8" s="1" t="str">
        <f>IF(datePr_ch="",IF(datePr="","",datePr),datePr_ch)</f>
        <v>16.11.2022</v>
      </c>
      <c r="P8" s="1"/>
      <c r="Q8" s="1"/>
      <c r="R8" s="1"/>
      <c r="S8" s="1"/>
      <c r="T8" s="1"/>
    </row>
    <row r="9" spans="12:23">
      <c r="M9" t="s">
        <v>596</v>
      </c>
      <c r="O9" s="1" t="str">
        <f>IF(numberPr_ch="",IF(numberPr="","",numberPr),numberPr_ch)</f>
        <v>№132-п от 16.11.2022 г.; №529-п от 28.11.2022 г.</v>
      </c>
      <c r="P9" s="1"/>
      <c r="Q9" s="1"/>
      <c r="R9" s="1"/>
      <c r="S9" s="1"/>
      <c r="T9" s="1"/>
    </row>
    <row r="10" spans="12:23">
      <c r="M10" t="s">
        <v>501</v>
      </c>
      <c r="O10" s="1" t="str">
        <f>IF(IstPub_ch="",IF(IstPub="","",IstPub),IstPub_ch)</f>
        <v>https://tarif.lenobl.ru</v>
      </c>
      <c r="P10" s="1"/>
      <c r="Q10" s="1"/>
      <c r="R10" s="1"/>
      <c r="S10" s="1"/>
      <c r="T10" s="1"/>
    </row>
    <row r="11" spans="12:23" hidden="1">
      <c r="L11" s="1"/>
      <c r="M11" s="1"/>
      <c r="O11" s="1"/>
      <c r="P11" s="1"/>
      <c r="Q11" s="1"/>
      <c r="R11" s="1"/>
      <c r="S11" s="1"/>
      <c r="T11" s="1"/>
      <c r="U11" t="s">
        <v>373</v>
      </c>
    </row>
    <row r="12" spans="12:23">
      <c r="O12" s="1"/>
      <c r="P12" s="1"/>
      <c r="Q12" s="1"/>
      <c r="R12" s="1"/>
      <c r="S12" s="1"/>
      <c r="T12" s="1"/>
      <c r="U12" s="1"/>
    </row>
    <row r="13" spans="12:23">
      <c r="L13" s="1" t="s">
        <v>454</v>
      </c>
      <c r="M13" s="1"/>
      <c r="N13" s="1"/>
      <c r="O13" s="1"/>
      <c r="P13" s="1"/>
      <c r="Q13" s="1"/>
      <c r="R13" s="1"/>
      <c r="S13" s="1"/>
      <c r="T13" s="1"/>
      <c r="U13" s="1"/>
      <c r="V13" s="1"/>
      <c r="W13" s="1" t="s">
        <v>455</v>
      </c>
    </row>
    <row r="14" spans="12:23" ht="14.25" customHeight="1">
      <c r="L14" s="1" t="s">
        <v>92</v>
      </c>
      <c r="M14" s="1" t="s">
        <v>640</v>
      </c>
      <c r="O14" s="1" t="s">
        <v>642</v>
      </c>
      <c r="P14" s="1"/>
      <c r="Q14" s="1"/>
      <c r="R14" s="1"/>
      <c r="S14" s="1"/>
      <c r="T14" s="1"/>
      <c r="U14" s="1" t="s">
        <v>341</v>
      </c>
      <c r="V14" s="1" t="s">
        <v>275</v>
      </c>
      <c r="W14" s="1"/>
    </row>
    <row r="15" spans="12:23" ht="14.25" customHeight="1">
      <c r="L15" s="1"/>
      <c r="M15" s="1"/>
      <c r="O15" s="1" t="s">
        <v>606</v>
      </c>
      <c r="P15" s="1" t="s">
        <v>271</v>
      </c>
      <c r="Q15" s="1"/>
      <c r="R15" s="1" t="s">
        <v>655</v>
      </c>
      <c r="S15" s="1"/>
      <c r="T15" s="1"/>
      <c r="U15" s="1"/>
      <c r="V15" s="1"/>
      <c r="W15" s="1"/>
    </row>
    <row r="16" spans="12:23">
      <c r="L16" s="1"/>
      <c r="M16" s="1"/>
      <c r="O16" s="1"/>
      <c r="P16" t="s">
        <v>766</v>
      </c>
      <c r="Q16" t="s">
        <v>767</v>
      </c>
      <c r="R16" t="s">
        <v>274</v>
      </c>
      <c r="S16" s="1" t="s">
        <v>273</v>
      </c>
      <c r="T16" s="1"/>
      <c r="U16" s="1"/>
      <c r="V16" s="1"/>
      <c r="W16" s="1"/>
    </row>
    <row r="17" spans="1:26">
      <c r="K17">
        <v>1</v>
      </c>
      <c r="L17" t="s">
        <v>93</v>
      </c>
      <c r="M17" t="s">
        <v>49</v>
      </c>
      <c r="N17" t="s">
        <v>49</v>
      </c>
      <c r="O17">
        <f ca="1">OFFSET(O17,0,-1)+1</f>
        <v>3</v>
      </c>
      <c r="P17">
        <f ca="1">OFFSET(P17,0,-1)+1</f>
        <v>4</v>
      </c>
      <c r="Q17">
        <f ca="1">OFFSET(Q17,0,-1)+1</f>
        <v>5</v>
      </c>
      <c r="R17">
        <f ca="1">OFFSET(R17,0,-1)+1</f>
        <v>6</v>
      </c>
      <c r="S17" s="1">
        <f ca="1">OFFSET(S17,0,-1)+1</f>
        <v>7</v>
      </c>
      <c r="T17" s="1"/>
      <c r="U17">
        <f ca="1">OFFSET(U17,0,-2)+1</f>
        <v>8</v>
      </c>
      <c r="V17">
        <f ca="1">OFFSET(V17,0,-1)</f>
        <v>8</v>
      </c>
      <c r="W17">
        <f ca="1">OFFSET(W17,0,-1)+1</f>
        <v>9</v>
      </c>
    </row>
    <row r="18" spans="1:26">
      <c r="A18" s="1">
        <v>1</v>
      </c>
      <c r="L18">
        <f>mergeValue(A18)</f>
        <v>1</v>
      </c>
      <c r="M18" t="s">
        <v>20</v>
      </c>
      <c r="O18" s="1"/>
      <c r="P18" s="1"/>
      <c r="Q18" s="1"/>
      <c r="R18" s="1"/>
      <c r="S18" s="1"/>
      <c r="T18" s="1"/>
      <c r="U18" s="1"/>
      <c r="V18" s="1"/>
      <c r="W18" t="s">
        <v>659</v>
      </c>
    </row>
    <row r="19" spans="1:26">
      <c r="A19" s="1"/>
      <c r="B19" s="1">
        <v>1</v>
      </c>
      <c r="L19" t="str">
        <f>mergeValue(A19) &amp;"."&amp; mergeValue(B19)</f>
        <v>1.1</v>
      </c>
      <c r="M19" t="s">
        <v>16</v>
      </c>
      <c r="O19" s="1"/>
      <c r="P19" s="1"/>
      <c r="Q19" s="1"/>
      <c r="R19" s="1"/>
      <c r="S19" s="1"/>
      <c r="T19" s="1"/>
      <c r="U19" s="1"/>
      <c r="V19" s="1"/>
      <c r="W19" t="s">
        <v>477</v>
      </c>
    </row>
    <row r="20" spans="1:26">
      <c r="A20" s="1"/>
      <c r="B20" s="1"/>
      <c r="C20" s="1">
        <v>1</v>
      </c>
      <c r="L20" t="str">
        <f>mergeValue(A20) &amp;"."&amp; mergeValue(B20)&amp;"."&amp; mergeValue(C20)</f>
        <v>1.1.1</v>
      </c>
      <c r="M20" t="s">
        <v>7</v>
      </c>
      <c r="O20" s="1"/>
      <c r="P20" s="1"/>
      <c r="Q20" s="1"/>
      <c r="R20" s="1"/>
      <c r="S20" s="1"/>
      <c r="T20" s="1"/>
      <c r="U20" s="1"/>
      <c r="V20" s="1"/>
      <c r="W20" t="s">
        <v>634</v>
      </c>
    </row>
    <row r="21" spans="1:26">
      <c r="A21" s="1"/>
      <c r="B21" s="1"/>
      <c r="C21" s="1"/>
      <c r="D21" s="1">
        <v>1</v>
      </c>
      <c r="L21" t="str">
        <f>mergeValue(A21) &amp;"."&amp; mergeValue(B21)&amp;"."&amp; mergeValue(C21)&amp;"."&amp; mergeValue(D21)</f>
        <v>1.1.1.1</v>
      </c>
      <c r="M21" t="s">
        <v>22</v>
      </c>
      <c r="O21" s="1"/>
      <c r="P21" s="1"/>
      <c r="Q21" s="1"/>
      <c r="R21" s="1"/>
      <c r="S21" s="1"/>
      <c r="T21" s="1"/>
      <c r="U21" s="1"/>
      <c r="V21" s="1"/>
      <c r="W21" t="s">
        <v>635</v>
      </c>
    </row>
    <row r="22" spans="1:26" ht="11.25" hidden="1" customHeight="1">
      <c r="A22" s="1"/>
      <c r="B22" s="1"/>
      <c r="C22" s="1"/>
      <c r="D22" s="1"/>
      <c r="E22" s="1">
        <v>1</v>
      </c>
      <c r="H22">
        <v>1</v>
      </c>
      <c r="I22" s="1">
        <v>1</v>
      </c>
    </row>
    <row r="23" spans="1:26">
      <c r="A23" s="1"/>
      <c r="B23" s="1"/>
      <c r="C23" s="1"/>
      <c r="D23" s="1"/>
      <c r="E23" s="1"/>
      <c r="F23" s="1">
        <v>1</v>
      </c>
      <c r="I23" s="1"/>
      <c r="J23" s="1">
        <v>1</v>
      </c>
      <c r="L23" t="str">
        <f>mergeValue(A23) &amp;"."&amp; mergeValue(B23)&amp;"."&amp; mergeValue(C23)&amp;"."&amp; mergeValue(D23)&amp;"."&amp;  mergeValue(F23)</f>
        <v>1.1.1.1.1</v>
      </c>
      <c r="M23" t="s">
        <v>10</v>
      </c>
      <c r="O23" s="1"/>
      <c r="P23" s="1"/>
      <c r="Q23" s="1"/>
      <c r="R23" s="1"/>
      <c r="S23" s="1"/>
      <c r="T23" s="1"/>
      <c r="U23" s="1"/>
      <c r="V23" s="1"/>
      <c r="W23" t="s">
        <v>636</v>
      </c>
      <c r="Y23" t="str">
        <f>strCheckUnique(Z23:Z26)</f>
        <v/>
      </c>
    </row>
    <row r="24" spans="1:26" ht="189" customHeight="1">
      <c r="A24" s="1"/>
      <c r="B24" s="1"/>
      <c r="C24" s="1"/>
      <c r="D24" s="1"/>
      <c r="E24" s="1"/>
      <c r="F24" s="1"/>
      <c r="G24">
        <v>1</v>
      </c>
      <c r="I24" s="1"/>
      <c r="J24" s="1"/>
      <c r="K24">
        <v>1</v>
      </c>
      <c r="L24" t="str">
        <f>mergeValue(A24) &amp;"."&amp; mergeValue(B24)&amp;"."&amp; mergeValue(C24)&amp;"."&amp; mergeValue(D24)&amp;"."&amp; mergeValue(F24)&amp;"."&amp; mergeValue(G24)</f>
        <v>1.1.1.1.1.1</v>
      </c>
      <c r="R24" s="1"/>
      <c r="S24" s="1" t="s">
        <v>84</v>
      </c>
      <c r="T24" s="1"/>
      <c r="U24" s="1" t="s">
        <v>85</v>
      </c>
      <c r="W24" s="1" t="s">
        <v>660</v>
      </c>
      <c r="X24" t="str">
        <f>strCheckDate(O25:V25)</f>
        <v/>
      </c>
      <c r="Z24" t="str">
        <f>IF(M24="","",M24 )</f>
        <v/>
      </c>
    </row>
    <row r="25" spans="1:26" hidden="1">
      <c r="A25" s="1"/>
      <c r="B25" s="1"/>
      <c r="C25" s="1"/>
      <c r="D25" s="1"/>
      <c r="E25" s="1"/>
      <c r="F25" s="1"/>
      <c r="I25" s="1"/>
      <c r="J25" s="1"/>
      <c r="Q25" t="str">
        <f>R24 &amp; "-" &amp; T24</f>
        <v>-</v>
      </c>
      <c r="R25" s="1"/>
      <c r="S25" s="1"/>
      <c r="T25" s="1"/>
      <c r="U25" s="1"/>
      <c r="W25" s="1"/>
    </row>
    <row r="26" spans="1:26" ht="15" customHeight="1">
      <c r="A26" s="1"/>
      <c r="B26" s="1"/>
      <c r="C26" s="1"/>
      <c r="D26" s="1"/>
      <c r="E26" s="1"/>
      <c r="F26" s="1"/>
      <c r="I26" s="1"/>
      <c r="J26" s="1"/>
      <c r="M26" t="s">
        <v>25</v>
      </c>
      <c r="W26" s="1"/>
    </row>
    <row r="27" spans="1:26" ht="15" customHeight="1">
      <c r="A27" s="1"/>
      <c r="B27" s="1"/>
      <c r="C27" s="1"/>
      <c r="D27" s="1"/>
      <c r="E27" s="1"/>
      <c r="I27" s="1"/>
      <c r="M27" t="s">
        <v>11</v>
      </c>
    </row>
    <row r="28" spans="1:26" ht="0.2" customHeight="1">
      <c r="A28" s="1"/>
      <c r="B28" s="1"/>
      <c r="C28" s="1"/>
      <c r="D28" s="1"/>
    </row>
    <row r="29" spans="1:26" ht="15" customHeight="1">
      <c r="A29" s="1"/>
      <c r="B29" s="1"/>
      <c r="C29" s="1"/>
      <c r="M29" t="s">
        <v>17</v>
      </c>
    </row>
    <row r="30" spans="1:26" ht="15" customHeight="1">
      <c r="A30" s="1"/>
      <c r="B30" s="1"/>
      <c r="M30" t="s">
        <v>18</v>
      </c>
    </row>
    <row r="31" spans="1:26" ht="15" customHeight="1">
      <c r="A31" s="1"/>
      <c r="M31" t="s">
        <v>19</v>
      </c>
    </row>
    <row r="32" spans="1:26" ht="15" customHeight="1">
      <c r="M32" t="s">
        <v>309</v>
      </c>
    </row>
    <row r="33" spans="12:23" ht="3" customHeight="1"/>
    <row r="34" spans="12:23" ht="123.75" customHeight="1">
      <c r="L34">
        <v>1</v>
      </c>
      <c r="M34" s="1" t="s">
        <v>661</v>
      </c>
      <c r="N34" s="1"/>
      <c r="O34" s="1"/>
      <c r="P34" s="1"/>
      <c r="Q34" s="1"/>
      <c r="R34" s="1"/>
      <c r="S34" s="1"/>
      <c r="T34" s="1"/>
      <c r="U34" s="1"/>
      <c r="V34" s="1"/>
      <c r="W34" s="1"/>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sheetPr codeName="List05_7">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183</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30.11.2022</v>
      </c>
      <c r="I7" t="s">
        <v>493</v>
      </c>
    </row>
    <row r="8" spans="1:10">
      <c r="A8" s="1">
        <v>1</v>
      </c>
      <c r="F8" t="str">
        <f>"2." &amp;mergeValue(A8)</f>
        <v>2.1</v>
      </c>
      <c r="G8" t="s">
        <v>494</v>
      </c>
      <c r="I8" t="s">
        <v>591</v>
      </c>
    </row>
    <row r="9" spans="1:10">
      <c r="A9" s="1"/>
      <c r="F9" t="str">
        <f>"3." &amp;mergeValue(A9)</f>
        <v>3.1</v>
      </c>
      <c r="G9" t="s">
        <v>495</v>
      </c>
      <c r="I9" t="s">
        <v>589</v>
      </c>
    </row>
    <row r="10" spans="1:10">
      <c r="A10" s="1"/>
      <c r="F10" t="str">
        <f>"4."&amp;mergeValue(A10)</f>
        <v>4.1</v>
      </c>
      <c r="G10" t="s">
        <v>496</v>
      </c>
      <c r="H10" t="s">
        <v>458</v>
      </c>
    </row>
    <row r="11" spans="1:10">
      <c r="A11" s="1"/>
      <c r="B11" s="1">
        <v>1</v>
      </c>
      <c r="F11" t="str">
        <f>"4."&amp;mergeValue(A11) &amp;"."&amp;mergeValue(B11)</f>
        <v>4.1.1</v>
      </c>
      <c r="G11" t="s">
        <v>593</v>
      </c>
      <c r="H11" t="str">
        <f>IF(region_name="","",region_name)</f>
        <v>Ленинградская область</v>
      </c>
      <c r="I11" t="s">
        <v>499</v>
      </c>
    </row>
    <row r="12" spans="1:10">
      <c r="A12" s="1"/>
      <c r="B12" s="1"/>
      <c r="C12" s="1">
        <v>1</v>
      </c>
      <c r="F12" t="str">
        <f>"4."&amp;mergeValue(A12) &amp;"."&amp;mergeValue(B12)&amp;"."&amp;mergeValue(C12)</f>
        <v>4.1.1.1</v>
      </c>
      <c r="G12" t="s">
        <v>497</v>
      </c>
      <c r="I12" t="s">
        <v>500</v>
      </c>
    </row>
    <row r="13" spans="1:10" ht="39" customHeight="1">
      <c r="A13" s="1"/>
      <c r="B13" s="1"/>
      <c r="C13" s="1"/>
      <c r="D13">
        <v>1</v>
      </c>
      <c r="F13" t="str">
        <f>"4."&amp;mergeValue(A13) &amp;"."&amp;mergeValue(B13)&amp;"."&amp;mergeValue(C13)&amp;"."&amp;mergeValue(D13)</f>
        <v>4.1.1.1.1</v>
      </c>
      <c r="G13" t="s">
        <v>498</v>
      </c>
      <c r="I13" s="1" t="s">
        <v>592</v>
      </c>
    </row>
    <row r="14" spans="1:10">
      <c r="A14" s="1"/>
      <c r="B14" s="1"/>
      <c r="C14" s="1"/>
      <c r="G14" t="s">
        <v>4</v>
      </c>
      <c r="I14" s="1"/>
    </row>
    <row r="15" spans="1:10">
      <c r="A15" s="1"/>
      <c r="B15" s="1"/>
      <c r="G15" t="s">
        <v>403</v>
      </c>
    </row>
    <row r="16" spans="1:10">
      <c r="A16" s="1"/>
      <c r="G16" t="s">
        <v>506</v>
      </c>
    </row>
    <row r="17" spans="7:8">
      <c r="G17" t="s">
        <v>505</v>
      </c>
    </row>
    <row r="18" spans="7:8" ht="3" customHeight="1"/>
    <row r="19" spans="7:8" ht="15" customHeight="1">
      <c r="G19" s="1" t="s">
        <v>594</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sheetPr codeName="List06_7">
    <tabColor rgb="FFEAEBEE"/>
    <pageSetUpPr fitToPage="1"/>
  </sheetPr>
  <dimension ref="A1:Z34"/>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2" hidden="1" customWidth="1"/>
    <col min="15"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57" max="264" width="0" hidden="1" customWidth="1"/>
    <col min="265" max="267" width="3.7109375" customWidth="1"/>
    <col min="268" max="268" width="12.7109375" customWidth="1"/>
    <col min="269" max="269" width="47.42578125" customWidth="1"/>
    <col min="270" max="273" width="0" hidden="1" customWidth="1"/>
    <col min="274" max="274" width="11.7109375" customWidth="1"/>
    <col min="275" max="275" width="6.42578125" bestFit="1" customWidth="1"/>
    <col min="276" max="276" width="11.7109375" customWidth="1"/>
    <col min="277" max="277" width="0" hidden="1" customWidth="1"/>
    <col min="278" max="278" width="3.7109375" customWidth="1"/>
    <col min="279" max="279" width="11.140625" bestFit="1" customWidth="1"/>
    <col min="513" max="520" width="0" hidden="1" customWidth="1"/>
    <col min="521" max="523" width="3.7109375" customWidth="1"/>
    <col min="524" max="524" width="12.7109375" customWidth="1"/>
    <col min="525" max="525" width="47.42578125" customWidth="1"/>
    <col min="526" max="529" width="0" hidden="1" customWidth="1"/>
    <col min="530" max="530" width="11.7109375" customWidth="1"/>
    <col min="531" max="531" width="6.42578125" bestFit="1" customWidth="1"/>
    <col min="532" max="532" width="11.7109375" customWidth="1"/>
    <col min="533" max="533" width="0" hidden="1" customWidth="1"/>
    <col min="534" max="534" width="3.7109375" customWidth="1"/>
    <col min="535" max="535" width="11.140625" bestFit="1" customWidth="1"/>
    <col min="769" max="776" width="0" hidden="1" customWidth="1"/>
    <col min="777" max="779" width="3.7109375" customWidth="1"/>
    <col min="780" max="780" width="12.7109375" customWidth="1"/>
    <col min="781" max="781" width="47.42578125" customWidth="1"/>
    <col min="782" max="785" width="0" hidden="1" customWidth="1"/>
    <col min="786" max="786" width="11.7109375" customWidth="1"/>
    <col min="787" max="787" width="6.42578125" bestFit="1" customWidth="1"/>
    <col min="788" max="788" width="11.7109375" customWidth="1"/>
    <col min="789" max="789" width="0" hidden="1" customWidth="1"/>
    <col min="790" max="790" width="3.7109375" customWidth="1"/>
    <col min="791" max="791" width="11.140625" bestFit="1" customWidth="1"/>
    <col min="1025" max="1032" width="0" hidden="1" customWidth="1"/>
    <col min="1033" max="1035" width="3.7109375" customWidth="1"/>
    <col min="1036" max="1036" width="12.7109375" customWidth="1"/>
    <col min="1037" max="1037" width="47.42578125" customWidth="1"/>
    <col min="1038" max="1041" width="0" hidden="1" customWidth="1"/>
    <col min="1042" max="1042" width="11.7109375" customWidth="1"/>
    <col min="1043" max="1043" width="6.42578125" bestFit="1" customWidth="1"/>
    <col min="1044" max="1044" width="11.7109375" customWidth="1"/>
    <col min="1045" max="1045" width="0" hidden="1" customWidth="1"/>
    <col min="1046" max="1046" width="3.7109375" customWidth="1"/>
    <col min="1047" max="1047" width="11.140625" bestFit="1" customWidth="1"/>
    <col min="1281" max="1288" width="0" hidden="1" customWidth="1"/>
    <col min="1289" max="1291" width="3.7109375" customWidth="1"/>
    <col min="1292" max="1292" width="12.7109375" customWidth="1"/>
    <col min="1293" max="1293" width="47.42578125" customWidth="1"/>
    <col min="1294" max="1297" width="0" hidden="1" customWidth="1"/>
    <col min="1298" max="1298" width="11.7109375" customWidth="1"/>
    <col min="1299" max="1299" width="6.42578125" bestFit="1" customWidth="1"/>
    <col min="1300" max="1300" width="11.7109375" customWidth="1"/>
    <col min="1301" max="1301" width="0" hidden="1" customWidth="1"/>
    <col min="1302" max="1302" width="3.7109375" customWidth="1"/>
    <col min="1303" max="1303" width="11.140625" bestFit="1" customWidth="1"/>
    <col min="1537" max="1544" width="0" hidden="1" customWidth="1"/>
    <col min="1545" max="1547" width="3.7109375" customWidth="1"/>
    <col min="1548" max="1548" width="12.7109375" customWidth="1"/>
    <col min="1549" max="1549" width="47.42578125" customWidth="1"/>
    <col min="1550" max="1553" width="0" hidden="1" customWidth="1"/>
    <col min="1554" max="1554" width="11.7109375" customWidth="1"/>
    <col min="1555" max="1555" width="6.42578125" bestFit="1" customWidth="1"/>
    <col min="1556" max="1556" width="11.7109375" customWidth="1"/>
    <col min="1557" max="1557" width="0" hidden="1" customWidth="1"/>
    <col min="1558" max="1558" width="3.7109375" customWidth="1"/>
    <col min="1559" max="1559" width="11.140625" bestFit="1" customWidth="1"/>
    <col min="1793" max="1800" width="0" hidden="1" customWidth="1"/>
    <col min="1801" max="1803" width="3.7109375" customWidth="1"/>
    <col min="1804" max="1804" width="12.7109375" customWidth="1"/>
    <col min="1805" max="1805" width="47.42578125" customWidth="1"/>
    <col min="1806" max="1809" width="0" hidden="1" customWidth="1"/>
    <col min="1810" max="1810" width="11.7109375" customWidth="1"/>
    <col min="1811" max="1811" width="6.42578125" bestFit="1" customWidth="1"/>
    <col min="1812" max="1812" width="11.7109375" customWidth="1"/>
    <col min="1813" max="1813" width="0" hidden="1" customWidth="1"/>
    <col min="1814" max="1814" width="3.7109375" customWidth="1"/>
    <col min="1815" max="1815" width="11.140625" bestFit="1" customWidth="1"/>
    <col min="2049" max="2056" width="0" hidden="1" customWidth="1"/>
    <col min="2057" max="2059" width="3.7109375" customWidth="1"/>
    <col min="2060" max="2060" width="12.7109375" customWidth="1"/>
    <col min="2061" max="2061" width="47.42578125" customWidth="1"/>
    <col min="2062" max="2065" width="0" hidden="1" customWidth="1"/>
    <col min="2066" max="2066" width="11.7109375" customWidth="1"/>
    <col min="2067" max="2067" width="6.42578125" bestFit="1" customWidth="1"/>
    <col min="2068" max="2068" width="11.7109375" customWidth="1"/>
    <col min="2069" max="2069" width="0" hidden="1" customWidth="1"/>
    <col min="2070" max="2070" width="3.7109375" customWidth="1"/>
    <col min="2071" max="2071" width="11.140625" bestFit="1" customWidth="1"/>
    <col min="2305" max="2312" width="0" hidden="1" customWidth="1"/>
    <col min="2313" max="2315" width="3.7109375" customWidth="1"/>
    <col min="2316" max="2316" width="12.7109375" customWidth="1"/>
    <col min="2317" max="2317" width="47.42578125" customWidth="1"/>
    <col min="2318" max="2321" width="0" hidden="1" customWidth="1"/>
    <col min="2322" max="2322" width="11.7109375" customWidth="1"/>
    <col min="2323" max="2323" width="6.42578125" bestFit="1" customWidth="1"/>
    <col min="2324" max="2324" width="11.7109375" customWidth="1"/>
    <col min="2325" max="2325" width="0" hidden="1" customWidth="1"/>
    <col min="2326" max="2326" width="3.7109375" customWidth="1"/>
    <col min="2327" max="2327" width="11.140625" bestFit="1" customWidth="1"/>
    <col min="2561" max="2568" width="0" hidden="1" customWidth="1"/>
    <col min="2569" max="2571" width="3.7109375" customWidth="1"/>
    <col min="2572" max="2572" width="12.7109375" customWidth="1"/>
    <col min="2573" max="2573" width="47.42578125" customWidth="1"/>
    <col min="2574" max="2577" width="0" hidden="1" customWidth="1"/>
    <col min="2578" max="2578" width="11.7109375" customWidth="1"/>
    <col min="2579" max="2579" width="6.42578125" bestFit="1" customWidth="1"/>
    <col min="2580" max="2580" width="11.7109375" customWidth="1"/>
    <col min="2581" max="2581" width="0" hidden="1" customWidth="1"/>
    <col min="2582" max="2582" width="3.7109375" customWidth="1"/>
    <col min="2583" max="2583" width="11.140625" bestFit="1" customWidth="1"/>
    <col min="2817" max="2824" width="0" hidden="1" customWidth="1"/>
    <col min="2825" max="2827" width="3.7109375" customWidth="1"/>
    <col min="2828" max="2828" width="12.7109375" customWidth="1"/>
    <col min="2829" max="2829" width="47.42578125" customWidth="1"/>
    <col min="2830" max="2833" width="0" hidden="1" customWidth="1"/>
    <col min="2834" max="2834" width="11.7109375" customWidth="1"/>
    <col min="2835" max="2835" width="6.42578125" bestFit="1" customWidth="1"/>
    <col min="2836" max="2836" width="11.7109375" customWidth="1"/>
    <col min="2837" max="2837" width="0" hidden="1" customWidth="1"/>
    <col min="2838" max="2838" width="3.7109375" customWidth="1"/>
    <col min="2839" max="2839" width="11.140625" bestFit="1" customWidth="1"/>
    <col min="3073" max="3080" width="0" hidden="1" customWidth="1"/>
    <col min="3081" max="3083" width="3.7109375" customWidth="1"/>
    <col min="3084" max="3084" width="12.7109375" customWidth="1"/>
    <col min="3085" max="3085" width="47.42578125" customWidth="1"/>
    <col min="3086" max="3089" width="0" hidden="1" customWidth="1"/>
    <col min="3090" max="3090" width="11.7109375" customWidth="1"/>
    <col min="3091" max="3091" width="6.42578125" bestFit="1" customWidth="1"/>
    <col min="3092" max="3092" width="11.7109375" customWidth="1"/>
    <col min="3093" max="3093" width="0" hidden="1" customWidth="1"/>
    <col min="3094" max="3094" width="3.7109375" customWidth="1"/>
    <col min="3095" max="3095" width="11.140625" bestFit="1" customWidth="1"/>
    <col min="3329" max="3336" width="0" hidden="1" customWidth="1"/>
    <col min="3337" max="3339" width="3.7109375" customWidth="1"/>
    <col min="3340" max="3340" width="12.7109375" customWidth="1"/>
    <col min="3341" max="3341" width="47.42578125" customWidth="1"/>
    <col min="3342" max="3345" width="0" hidden="1" customWidth="1"/>
    <col min="3346" max="3346" width="11.7109375" customWidth="1"/>
    <col min="3347" max="3347" width="6.42578125" bestFit="1" customWidth="1"/>
    <col min="3348" max="3348" width="11.7109375" customWidth="1"/>
    <col min="3349" max="3349" width="0" hidden="1" customWidth="1"/>
    <col min="3350" max="3350" width="3.7109375" customWidth="1"/>
    <col min="3351" max="3351" width="11.140625" bestFit="1" customWidth="1"/>
    <col min="3585" max="3592" width="0" hidden="1" customWidth="1"/>
    <col min="3593" max="3595" width="3.7109375" customWidth="1"/>
    <col min="3596" max="3596" width="12.7109375" customWidth="1"/>
    <col min="3597" max="3597" width="47.42578125" customWidth="1"/>
    <col min="3598" max="3601" width="0" hidden="1" customWidth="1"/>
    <col min="3602" max="3602" width="11.7109375" customWidth="1"/>
    <col min="3603" max="3603" width="6.42578125" bestFit="1" customWidth="1"/>
    <col min="3604" max="3604" width="11.7109375" customWidth="1"/>
    <col min="3605" max="3605" width="0" hidden="1" customWidth="1"/>
    <col min="3606" max="3606" width="3.7109375" customWidth="1"/>
    <col min="3607" max="3607" width="11.140625" bestFit="1" customWidth="1"/>
    <col min="3841" max="3848" width="0" hidden="1" customWidth="1"/>
    <col min="3849" max="3851" width="3.7109375" customWidth="1"/>
    <col min="3852" max="3852" width="12.7109375" customWidth="1"/>
    <col min="3853" max="3853" width="47.42578125" customWidth="1"/>
    <col min="3854" max="3857" width="0" hidden="1" customWidth="1"/>
    <col min="3858" max="3858" width="11.7109375" customWidth="1"/>
    <col min="3859" max="3859" width="6.42578125" bestFit="1" customWidth="1"/>
    <col min="3860" max="3860" width="11.7109375" customWidth="1"/>
    <col min="3861" max="3861" width="0" hidden="1" customWidth="1"/>
    <col min="3862" max="3862" width="3.7109375" customWidth="1"/>
    <col min="3863" max="3863" width="11.140625" bestFit="1" customWidth="1"/>
    <col min="4097" max="4104" width="0" hidden="1" customWidth="1"/>
    <col min="4105" max="4107" width="3.7109375" customWidth="1"/>
    <col min="4108" max="4108" width="12.7109375" customWidth="1"/>
    <col min="4109" max="4109" width="47.42578125" customWidth="1"/>
    <col min="4110" max="4113" width="0" hidden="1" customWidth="1"/>
    <col min="4114" max="4114" width="11.7109375" customWidth="1"/>
    <col min="4115" max="4115" width="6.42578125" bestFit="1" customWidth="1"/>
    <col min="4116" max="4116" width="11.7109375" customWidth="1"/>
    <col min="4117" max="4117" width="0" hidden="1" customWidth="1"/>
    <col min="4118" max="4118" width="3.7109375" customWidth="1"/>
    <col min="4119" max="4119" width="11.140625" bestFit="1" customWidth="1"/>
    <col min="4353" max="4360" width="0" hidden="1" customWidth="1"/>
    <col min="4361" max="4363" width="3.7109375" customWidth="1"/>
    <col min="4364" max="4364" width="12.7109375" customWidth="1"/>
    <col min="4365" max="4365" width="47.42578125" customWidth="1"/>
    <col min="4366" max="4369" width="0" hidden="1" customWidth="1"/>
    <col min="4370" max="4370" width="11.7109375" customWidth="1"/>
    <col min="4371" max="4371" width="6.42578125" bestFit="1" customWidth="1"/>
    <col min="4372" max="4372" width="11.7109375" customWidth="1"/>
    <col min="4373" max="4373" width="0" hidden="1" customWidth="1"/>
    <col min="4374" max="4374" width="3.7109375" customWidth="1"/>
    <col min="4375" max="4375" width="11.140625" bestFit="1" customWidth="1"/>
    <col min="4609" max="4616" width="0" hidden="1" customWidth="1"/>
    <col min="4617" max="4619" width="3.7109375" customWidth="1"/>
    <col min="4620" max="4620" width="12.7109375" customWidth="1"/>
    <col min="4621" max="4621" width="47.42578125" customWidth="1"/>
    <col min="4622" max="4625" width="0" hidden="1" customWidth="1"/>
    <col min="4626" max="4626" width="11.7109375" customWidth="1"/>
    <col min="4627" max="4627" width="6.42578125" bestFit="1" customWidth="1"/>
    <col min="4628" max="4628" width="11.7109375" customWidth="1"/>
    <col min="4629" max="4629" width="0" hidden="1" customWidth="1"/>
    <col min="4630" max="4630" width="3.7109375" customWidth="1"/>
    <col min="4631" max="4631" width="11.140625" bestFit="1" customWidth="1"/>
    <col min="4865" max="4872" width="0" hidden="1" customWidth="1"/>
    <col min="4873" max="4875" width="3.7109375" customWidth="1"/>
    <col min="4876" max="4876" width="12.7109375" customWidth="1"/>
    <col min="4877" max="4877" width="47.42578125" customWidth="1"/>
    <col min="4878" max="4881" width="0" hidden="1" customWidth="1"/>
    <col min="4882" max="4882" width="11.7109375" customWidth="1"/>
    <col min="4883" max="4883" width="6.42578125" bestFit="1" customWidth="1"/>
    <col min="4884" max="4884" width="11.7109375" customWidth="1"/>
    <col min="4885" max="4885" width="0" hidden="1" customWidth="1"/>
    <col min="4886" max="4886" width="3.7109375" customWidth="1"/>
    <col min="4887" max="4887" width="11.140625" bestFit="1" customWidth="1"/>
    <col min="5121" max="5128" width="0" hidden="1" customWidth="1"/>
    <col min="5129" max="5131" width="3.7109375" customWidth="1"/>
    <col min="5132" max="5132" width="12.7109375" customWidth="1"/>
    <col min="5133" max="5133" width="47.42578125" customWidth="1"/>
    <col min="5134" max="5137" width="0" hidden="1" customWidth="1"/>
    <col min="5138" max="5138" width="11.7109375" customWidth="1"/>
    <col min="5139" max="5139" width="6.42578125" bestFit="1" customWidth="1"/>
    <col min="5140" max="5140" width="11.7109375" customWidth="1"/>
    <col min="5141" max="5141" width="0" hidden="1" customWidth="1"/>
    <col min="5142" max="5142" width="3.7109375" customWidth="1"/>
    <col min="5143" max="5143" width="11.140625" bestFit="1" customWidth="1"/>
    <col min="5377" max="5384" width="0" hidden="1" customWidth="1"/>
    <col min="5385" max="5387" width="3.7109375" customWidth="1"/>
    <col min="5388" max="5388" width="12.7109375" customWidth="1"/>
    <col min="5389" max="5389" width="47.42578125" customWidth="1"/>
    <col min="5390" max="5393" width="0" hidden="1" customWidth="1"/>
    <col min="5394" max="5394" width="11.7109375" customWidth="1"/>
    <col min="5395" max="5395" width="6.42578125" bestFit="1" customWidth="1"/>
    <col min="5396" max="5396" width="11.7109375" customWidth="1"/>
    <col min="5397" max="5397" width="0" hidden="1" customWidth="1"/>
    <col min="5398" max="5398" width="3.7109375" customWidth="1"/>
    <col min="5399" max="5399" width="11.140625" bestFit="1" customWidth="1"/>
    <col min="5633" max="5640" width="0" hidden="1" customWidth="1"/>
    <col min="5641" max="5643" width="3.7109375" customWidth="1"/>
    <col min="5644" max="5644" width="12.7109375" customWidth="1"/>
    <col min="5645" max="5645" width="47.42578125" customWidth="1"/>
    <col min="5646" max="5649" width="0" hidden="1" customWidth="1"/>
    <col min="5650" max="5650" width="11.7109375" customWidth="1"/>
    <col min="5651" max="5651" width="6.42578125" bestFit="1" customWidth="1"/>
    <col min="5652" max="5652" width="11.7109375" customWidth="1"/>
    <col min="5653" max="5653" width="0" hidden="1" customWidth="1"/>
    <col min="5654" max="5654" width="3.7109375" customWidth="1"/>
    <col min="5655" max="5655" width="11.140625" bestFit="1" customWidth="1"/>
    <col min="5889" max="5896" width="0" hidden="1" customWidth="1"/>
    <col min="5897" max="5899" width="3.7109375" customWidth="1"/>
    <col min="5900" max="5900" width="12.7109375" customWidth="1"/>
    <col min="5901" max="5901" width="47.42578125" customWidth="1"/>
    <col min="5902" max="5905" width="0" hidden="1" customWidth="1"/>
    <col min="5906" max="5906" width="11.7109375" customWidth="1"/>
    <col min="5907" max="5907" width="6.42578125" bestFit="1" customWidth="1"/>
    <col min="5908" max="5908" width="11.7109375" customWidth="1"/>
    <col min="5909" max="5909" width="0" hidden="1" customWidth="1"/>
    <col min="5910" max="5910" width="3.7109375" customWidth="1"/>
    <col min="5911" max="5911" width="11.140625" bestFit="1" customWidth="1"/>
    <col min="6145" max="6152" width="0" hidden="1" customWidth="1"/>
    <col min="6153" max="6155" width="3.7109375" customWidth="1"/>
    <col min="6156" max="6156" width="12.7109375" customWidth="1"/>
    <col min="6157" max="6157" width="47.42578125" customWidth="1"/>
    <col min="6158" max="6161" width="0" hidden="1" customWidth="1"/>
    <col min="6162" max="6162" width="11.7109375" customWidth="1"/>
    <col min="6163" max="6163" width="6.42578125" bestFit="1" customWidth="1"/>
    <col min="6164" max="6164" width="11.7109375" customWidth="1"/>
    <col min="6165" max="6165" width="0" hidden="1" customWidth="1"/>
    <col min="6166" max="6166" width="3.7109375" customWidth="1"/>
    <col min="6167" max="6167" width="11.140625" bestFit="1" customWidth="1"/>
    <col min="6401" max="6408" width="0" hidden="1" customWidth="1"/>
    <col min="6409" max="6411" width="3.7109375" customWidth="1"/>
    <col min="6412" max="6412" width="12.7109375" customWidth="1"/>
    <col min="6413" max="6413" width="47.42578125" customWidth="1"/>
    <col min="6414" max="6417" width="0" hidden="1" customWidth="1"/>
    <col min="6418" max="6418" width="11.7109375" customWidth="1"/>
    <col min="6419" max="6419" width="6.42578125" bestFit="1" customWidth="1"/>
    <col min="6420" max="6420" width="11.7109375" customWidth="1"/>
    <col min="6421" max="6421" width="0" hidden="1" customWidth="1"/>
    <col min="6422" max="6422" width="3.7109375" customWidth="1"/>
    <col min="6423" max="6423" width="11.140625" bestFit="1" customWidth="1"/>
    <col min="6657" max="6664" width="0" hidden="1" customWidth="1"/>
    <col min="6665" max="6667" width="3.7109375" customWidth="1"/>
    <col min="6668" max="6668" width="12.7109375" customWidth="1"/>
    <col min="6669" max="6669" width="47.42578125" customWidth="1"/>
    <col min="6670" max="6673" width="0" hidden="1" customWidth="1"/>
    <col min="6674" max="6674" width="11.7109375" customWidth="1"/>
    <col min="6675" max="6675" width="6.42578125" bestFit="1" customWidth="1"/>
    <col min="6676" max="6676" width="11.7109375" customWidth="1"/>
    <col min="6677" max="6677" width="0" hidden="1" customWidth="1"/>
    <col min="6678" max="6678" width="3.7109375" customWidth="1"/>
    <col min="6679" max="6679" width="11.140625" bestFit="1" customWidth="1"/>
    <col min="6913" max="6920" width="0" hidden="1" customWidth="1"/>
    <col min="6921" max="6923" width="3.7109375" customWidth="1"/>
    <col min="6924" max="6924" width="12.7109375" customWidth="1"/>
    <col min="6925" max="6925" width="47.42578125" customWidth="1"/>
    <col min="6926" max="6929" width="0" hidden="1" customWidth="1"/>
    <col min="6930" max="6930" width="11.7109375" customWidth="1"/>
    <col min="6931" max="6931" width="6.42578125" bestFit="1" customWidth="1"/>
    <col min="6932" max="6932" width="11.7109375" customWidth="1"/>
    <col min="6933" max="6933" width="0" hidden="1" customWidth="1"/>
    <col min="6934" max="6934" width="3.7109375" customWidth="1"/>
    <col min="6935" max="6935" width="11.140625" bestFit="1" customWidth="1"/>
    <col min="7169" max="7176" width="0" hidden="1" customWidth="1"/>
    <col min="7177" max="7179" width="3.7109375" customWidth="1"/>
    <col min="7180" max="7180" width="12.7109375" customWidth="1"/>
    <col min="7181" max="7181" width="47.42578125" customWidth="1"/>
    <col min="7182" max="7185" width="0" hidden="1" customWidth="1"/>
    <col min="7186" max="7186" width="11.7109375" customWidth="1"/>
    <col min="7187" max="7187" width="6.42578125" bestFit="1" customWidth="1"/>
    <col min="7188" max="7188" width="11.7109375" customWidth="1"/>
    <col min="7189" max="7189" width="0" hidden="1" customWidth="1"/>
    <col min="7190" max="7190" width="3.7109375" customWidth="1"/>
    <col min="7191" max="7191" width="11.140625" bestFit="1" customWidth="1"/>
    <col min="7425" max="7432" width="0" hidden="1" customWidth="1"/>
    <col min="7433" max="7435" width="3.7109375" customWidth="1"/>
    <col min="7436" max="7436" width="12.7109375" customWidth="1"/>
    <col min="7437" max="7437" width="47.42578125" customWidth="1"/>
    <col min="7438" max="7441" width="0" hidden="1" customWidth="1"/>
    <col min="7442" max="7442" width="11.7109375" customWidth="1"/>
    <col min="7443" max="7443" width="6.42578125" bestFit="1" customWidth="1"/>
    <col min="7444" max="7444" width="11.7109375" customWidth="1"/>
    <col min="7445" max="7445" width="0" hidden="1" customWidth="1"/>
    <col min="7446" max="7446" width="3.7109375" customWidth="1"/>
    <col min="7447" max="7447" width="11.140625" bestFit="1" customWidth="1"/>
    <col min="7681" max="7688" width="0" hidden="1" customWidth="1"/>
    <col min="7689" max="7691" width="3.7109375" customWidth="1"/>
    <col min="7692" max="7692" width="12.7109375" customWidth="1"/>
    <col min="7693" max="7693" width="47.42578125" customWidth="1"/>
    <col min="7694" max="7697" width="0" hidden="1" customWidth="1"/>
    <col min="7698" max="7698" width="11.7109375" customWidth="1"/>
    <col min="7699" max="7699" width="6.42578125" bestFit="1" customWidth="1"/>
    <col min="7700" max="7700" width="11.7109375" customWidth="1"/>
    <col min="7701" max="7701" width="0" hidden="1" customWidth="1"/>
    <col min="7702" max="7702" width="3.7109375" customWidth="1"/>
    <col min="7703" max="7703" width="11.140625" bestFit="1" customWidth="1"/>
    <col min="7937" max="7944" width="0" hidden="1" customWidth="1"/>
    <col min="7945" max="7947" width="3.7109375" customWidth="1"/>
    <col min="7948" max="7948" width="12.7109375" customWidth="1"/>
    <col min="7949" max="7949" width="47.42578125" customWidth="1"/>
    <col min="7950" max="7953" width="0" hidden="1" customWidth="1"/>
    <col min="7954" max="7954" width="11.7109375" customWidth="1"/>
    <col min="7955" max="7955" width="6.42578125" bestFit="1" customWidth="1"/>
    <col min="7956" max="7956" width="11.7109375" customWidth="1"/>
    <col min="7957" max="7957" width="0" hidden="1" customWidth="1"/>
    <col min="7958" max="7958" width="3.7109375" customWidth="1"/>
    <col min="7959" max="7959" width="11.140625" bestFit="1" customWidth="1"/>
    <col min="8193" max="8200" width="0" hidden="1" customWidth="1"/>
    <col min="8201" max="8203" width="3.7109375" customWidth="1"/>
    <col min="8204" max="8204" width="12.7109375" customWidth="1"/>
    <col min="8205" max="8205" width="47.42578125" customWidth="1"/>
    <col min="8206" max="8209" width="0" hidden="1" customWidth="1"/>
    <col min="8210" max="8210" width="11.7109375" customWidth="1"/>
    <col min="8211" max="8211" width="6.42578125" bestFit="1" customWidth="1"/>
    <col min="8212" max="8212" width="11.7109375" customWidth="1"/>
    <col min="8213" max="8213" width="0" hidden="1" customWidth="1"/>
    <col min="8214" max="8214" width="3.7109375" customWidth="1"/>
    <col min="8215" max="8215" width="11.140625" bestFit="1" customWidth="1"/>
    <col min="8449" max="8456" width="0" hidden="1" customWidth="1"/>
    <col min="8457" max="8459" width="3.7109375" customWidth="1"/>
    <col min="8460" max="8460" width="12.7109375" customWidth="1"/>
    <col min="8461" max="8461" width="47.42578125" customWidth="1"/>
    <col min="8462" max="8465" width="0" hidden="1" customWidth="1"/>
    <col min="8466" max="8466" width="11.7109375" customWidth="1"/>
    <col min="8467" max="8467" width="6.42578125" bestFit="1" customWidth="1"/>
    <col min="8468" max="8468" width="11.7109375" customWidth="1"/>
    <col min="8469" max="8469" width="0" hidden="1" customWidth="1"/>
    <col min="8470" max="8470" width="3.7109375" customWidth="1"/>
    <col min="8471" max="8471" width="11.140625" bestFit="1" customWidth="1"/>
    <col min="8705" max="8712" width="0" hidden="1" customWidth="1"/>
    <col min="8713" max="8715" width="3.7109375" customWidth="1"/>
    <col min="8716" max="8716" width="12.7109375" customWidth="1"/>
    <col min="8717" max="8717" width="47.42578125" customWidth="1"/>
    <col min="8718" max="8721" width="0" hidden="1" customWidth="1"/>
    <col min="8722" max="8722" width="11.7109375" customWidth="1"/>
    <col min="8723" max="8723" width="6.42578125" bestFit="1" customWidth="1"/>
    <col min="8724" max="8724" width="11.7109375" customWidth="1"/>
    <col min="8725" max="8725" width="0" hidden="1" customWidth="1"/>
    <col min="8726" max="8726" width="3.7109375" customWidth="1"/>
    <col min="8727" max="8727" width="11.140625" bestFit="1" customWidth="1"/>
    <col min="8961" max="8968" width="0" hidden="1" customWidth="1"/>
    <col min="8969" max="8971" width="3.7109375" customWidth="1"/>
    <col min="8972" max="8972" width="12.7109375" customWidth="1"/>
    <col min="8973" max="8973" width="47.42578125" customWidth="1"/>
    <col min="8974" max="8977" width="0" hidden="1" customWidth="1"/>
    <col min="8978" max="8978" width="11.7109375" customWidth="1"/>
    <col min="8979" max="8979" width="6.42578125" bestFit="1" customWidth="1"/>
    <col min="8980" max="8980" width="11.7109375" customWidth="1"/>
    <col min="8981" max="8981" width="0" hidden="1" customWidth="1"/>
    <col min="8982" max="8982" width="3.7109375" customWidth="1"/>
    <col min="8983" max="8983" width="11.140625" bestFit="1" customWidth="1"/>
    <col min="9217" max="9224" width="0" hidden="1" customWidth="1"/>
    <col min="9225" max="9227" width="3.7109375" customWidth="1"/>
    <col min="9228" max="9228" width="12.7109375" customWidth="1"/>
    <col min="9229" max="9229" width="47.42578125" customWidth="1"/>
    <col min="9230" max="9233" width="0" hidden="1" customWidth="1"/>
    <col min="9234" max="9234" width="11.7109375" customWidth="1"/>
    <col min="9235" max="9235" width="6.42578125" bestFit="1" customWidth="1"/>
    <col min="9236" max="9236" width="11.7109375" customWidth="1"/>
    <col min="9237" max="9237" width="0" hidden="1" customWidth="1"/>
    <col min="9238" max="9238" width="3.7109375" customWidth="1"/>
    <col min="9239" max="9239" width="11.140625" bestFit="1" customWidth="1"/>
    <col min="9473" max="9480" width="0" hidden="1" customWidth="1"/>
    <col min="9481" max="9483" width="3.7109375" customWidth="1"/>
    <col min="9484" max="9484" width="12.7109375" customWidth="1"/>
    <col min="9485" max="9485" width="47.42578125" customWidth="1"/>
    <col min="9486" max="9489" width="0" hidden="1" customWidth="1"/>
    <col min="9490" max="9490" width="11.7109375" customWidth="1"/>
    <col min="9491" max="9491" width="6.42578125" bestFit="1" customWidth="1"/>
    <col min="9492" max="9492" width="11.7109375" customWidth="1"/>
    <col min="9493" max="9493" width="0" hidden="1" customWidth="1"/>
    <col min="9494" max="9494" width="3.7109375" customWidth="1"/>
    <col min="9495" max="9495" width="11.140625" bestFit="1" customWidth="1"/>
    <col min="9729" max="9736" width="0" hidden="1" customWidth="1"/>
    <col min="9737" max="9739" width="3.7109375" customWidth="1"/>
    <col min="9740" max="9740" width="12.7109375" customWidth="1"/>
    <col min="9741" max="9741" width="47.42578125" customWidth="1"/>
    <col min="9742" max="9745" width="0" hidden="1" customWidth="1"/>
    <col min="9746" max="9746" width="11.7109375" customWidth="1"/>
    <col min="9747" max="9747" width="6.42578125" bestFit="1" customWidth="1"/>
    <col min="9748" max="9748" width="11.7109375" customWidth="1"/>
    <col min="9749" max="9749" width="0" hidden="1" customWidth="1"/>
    <col min="9750" max="9750" width="3.7109375" customWidth="1"/>
    <col min="9751" max="9751" width="11.140625" bestFit="1" customWidth="1"/>
    <col min="9985" max="9992" width="0" hidden="1" customWidth="1"/>
    <col min="9993" max="9995" width="3.7109375" customWidth="1"/>
    <col min="9996" max="9996" width="12.7109375" customWidth="1"/>
    <col min="9997" max="9997" width="47.42578125" customWidth="1"/>
    <col min="9998" max="10001" width="0" hidden="1" customWidth="1"/>
    <col min="10002" max="10002" width="11.7109375" customWidth="1"/>
    <col min="10003" max="10003" width="6.42578125" bestFit="1" customWidth="1"/>
    <col min="10004" max="10004" width="11.7109375" customWidth="1"/>
    <col min="10005" max="10005" width="0" hidden="1" customWidth="1"/>
    <col min="10006" max="10006" width="3.7109375" customWidth="1"/>
    <col min="10007" max="10007" width="11.140625" bestFit="1" customWidth="1"/>
    <col min="10241" max="10248" width="0" hidden="1" customWidth="1"/>
    <col min="10249" max="10251" width="3.7109375" customWidth="1"/>
    <col min="10252" max="10252" width="12.7109375" customWidth="1"/>
    <col min="10253" max="10253" width="47.42578125" customWidth="1"/>
    <col min="10254" max="10257" width="0" hidden="1" customWidth="1"/>
    <col min="10258" max="10258" width="11.7109375" customWidth="1"/>
    <col min="10259" max="10259" width="6.42578125" bestFit="1" customWidth="1"/>
    <col min="10260" max="10260" width="11.7109375" customWidth="1"/>
    <col min="10261" max="10261" width="0" hidden="1" customWidth="1"/>
    <col min="10262" max="10262" width="3.7109375" customWidth="1"/>
    <col min="10263" max="10263" width="11.140625" bestFit="1" customWidth="1"/>
    <col min="10497" max="10504" width="0" hidden="1" customWidth="1"/>
    <col min="10505" max="10507" width="3.7109375" customWidth="1"/>
    <col min="10508" max="10508" width="12.7109375" customWidth="1"/>
    <col min="10509" max="10509" width="47.42578125" customWidth="1"/>
    <col min="10510" max="10513" width="0" hidden="1" customWidth="1"/>
    <col min="10514" max="10514" width="11.7109375" customWidth="1"/>
    <col min="10515" max="10515" width="6.42578125" bestFit="1" customWidth="1"/>
    <col min="10516" max="10516" width="11.7109375" customWidth="1"/>
    <col min="10517" max="10517" width="0" hidden="1" customWidth="1"/>
    <col min="10518" max="10518" width="3.7109375" customWidth="1"/>
    <col min="10519" max="10519" width="11.140625" bestFit="1" customWidth="1"/>
    <col min="10753" max="10760" width="0" hidden="1" customWidth="1"/>
    <col min="10761" max="10763" width="3.7109375" customWidth="1"/>
    <col min="10764" max="10764" width="12.7109375" customWidth="1"/>
    <col min="10765" max="10765" width="47.42578125" customWidth="1"/>
    <col min="10766" max="10769" width="0" hidden="1" customWidth="1"/>
    <col min="10770" max="10770" width="11.7109375" customWidth="1"/>
    <col min="10771" max="10771" width="6.42578125" bestFit="1" customWidth="1"/>
    <col min="10772" max="10772" width="11.7109375" customWidth="1"/>
    <col min="10773" max="10773" width="0" hidden="1" customWidth="1"/>
    <col min="10774" max="10774" width="3.7109375" customWidth="1"/>
    <col min="10775" max="10775" width="11.140625" bestFit="1" customWidth="1"/>
    <col min="11009" max="11016" width="0" hidden="1" customWidth="1"/>
    <col min="11017" max="11019" width="3.7109375" customWidth="1"/>
    <col min="11020" max="11020" width="12.7109375" customWidth="1"/>
    <col min="11021" max="11021" width="47.42578125" customWidth="1"/>
    <col min="11022" max="11025" width="0" hidden="1" customWidth="1"/>
    <col min="11026" max="11026" width="11.7109375" customWidth="1"/>
    <col min="11027" max="11027" width="6.42578125" bestFit="1" customWidth="1"/>
    <col min="11028" max="11028" width="11.7109375" customWidth="1"/>
    <col min="11029" max="11029" width="0" hidden="1" customWidth="1"/>
    <col min="11030" max="11030" width="3.7109375" customWidth="1"/>
    <col min="11031" max="11031" width="11.140625" bestFit="1" customWidth="1"/>
    <col min="11265" max="11272" width="0" hidden="1" customWidth="1"/>
    <col min="11273" max="11275" width="3.7109375" customWidth="1"/>
    <col min="11276" max="11276" width="12.7109375" customWidth="1"/>
    <col min="11277" max="11277" width="47.42578125" customWidth="1"/>
    <col min="11278" max="11281" width="0" hidden="1" customWidth="1"/>
    <col min="11282" max="11282" width="11.7109375" customWidth="1"/>
    <col min="11283" max="11283" width="6.42578125" bestFit="1" customWidth="1"/>
    <col min="11284" max="11284" width="11.7109375" customWidth="1"/>
    <col min="11285" max="11285" width="0" hidden="1" customWidth="1"/>
    <col min="11286" max="11286" width="3.7109375" customWidth="1"/>
    <col min="11287" max="11287" width="11.140625" bestFit="1" customWidth="1"/>
    <col min="11521" max="11528" width="0" hidden="1" customWidth="1"/>
    <col min="11529" max="11531" width="3.7109375" customWidth="1"/>
    <col min="11532" max="11532" width="12.7109375" customWidth="1"/>
    <col min="11533" max="11533" width="47.42578125" customWidth="1"/>
    <col min="11534" max="11537" width="0" hidden="1" customWidth="1"/>
    <col min="11538" max="11538" width="11.7109375" customWidth="1"/>
    <col min="11539" max="11539" width="6.42578125" bestFit="1" customWidth="1"/>
    <col min="11540" max="11540" width="11.7109375" customWidth="1"/>
    <col min="11541" max="11541" width="0" hidden="1" customWidth="1"/>
    <col min="11542" max="11542" width="3.7109375" customWidth="1"/>
    <col min="11543" max="11543" width="11.140625" bestFit="1" customWidth="1"/>
    <col min="11777" max="11784" width="0" hidden="1" customWidth="1"/>
    <col min="11785" max="11787" width="3.7109375" customWidth="1"/>
    <col min="11788" max="11788" width="12.7109375" customWidth="1"/>
    <col min="11789" max="11789" width="47.42578125" customWidth="1"/>
    <col min="11790" max="11793" width="0" hidden="1" customWidth="1"/>
    <col min="11794" max="11794" width="11.7109375" customWidth="1"/>
    <col min="11795" max="11795" width="6.42578125" bestFit="1" customWidth="1"/>
    <col min="11796" max="11796" width="11.7109375" customWidth="1"/>
    <col min="11797" max="11797" width="0" hidden="1" customWidth="1"/>
    <col min="11798" max="11798" width="3.7109375" customWidth="1"/>
    <col min="11799" max="11799" width="11.140625" bestFit="1" customWidth="1"/>
    <col min="12033" max="12040" width="0" hidden="1" customWidth="1"/>
    <col min="12041" max="12043" width="3.7109375" customWidth="1"/>
    <col min="12044" max="12044" width="12.7109375" customWidth="1"/>
    <col min="12045" max="12045" width="47.42578125" customWidth="1"/>
    <col min="12046" max="12049" width="0" hidden="1" customWidth="1"/>
    <col min="12050" max="12050" width="11.7109375" customWidth="1"/>
    <col min="12051" max="12051" width="6.42578125" bestFit="1" customWidth="1"/>
    <col min="12052" max="12052" width="11.7109375" customWidth="1"/>
    <col min="12053" max="12053" width="0" hidden="1" customWidth="1"/>
    <col min="12054" max="12054" width="3.7109375" customWidth="1"/>
    <col min="12055" max="12055" width="11.140625" bestFit="1" customWidth="1"/>
    <col min="12289" max="12296" width="0" hidden="1" customWidth="1"/>
    <col min="12297" max="12299" width="3.7109375" customWidth="1"/>
    <col min="12300" max="12300" width="12.7109375" customWidth="1"/>
    <col min="12301" max="12301" width="47.42578125" customWidth="1"/>
    <col min="12302" max="12305" width="0" hidden="1" customWidth="1"/>
    <col min="12306" max="12306" width="11.7109375" customWidth="1"/>
    <col min="12307" max="12307" width="6.42578125" bestFit="1" customWidth="1"/>
    <col min="12308" max="12308" width="11.7109375" customWidth="1"/>
    <col min="12309" max="12309" width="0" hidden="1" customWidth="1"/>
    <col min="12310" max="12310" width="3.7109375" customWidth="1"/>
    <col min="12311" max="12311" width="11.140625" bestFit="1" customWidth="1"/>
    <col min="12545" max="12552" width="0" hidden="1" customWidth="1"/>
    <col min="12553" max="12555" width="3.7109375" customWidth="1"/>
    <col min="12556" max="12556" width="12.7109375" customWidth="1"/>
    <col min="12557" max="12557" width="47.42578125" customWidth="1"/>
    <col min="12558" max="12561" width="0" hidden="1" customWidth="1"/>
    <col min="12562" max="12562" width="11.7109375" customWidth="1"/>
    <col min="12563" max="12563" width="6.42578125" bestFit="1" customWidth="1"/>
    <col min="12564" max="12564" width="11.7109375" customWidth="1"/>
    <col min="12565" max="12565" width="0" hidden="1" customWidth="1"/>
    <col min="12566" max="12566" width="3.7109375" customWidth="1"/>
    <col min="12567" max="12567" width="11.140625" bestFit="1" customWidth="1"/>
    <col min="12801" max="12808" width="0" hidden="1" customWidth="1"/>
    <col min="12809" max="12811" width="3.7109375" customWidth="1"/>
    <col min="12812" max="12812" width="12.7109375" customWidth="1"/>
    <col min="12813" max="12813" width="47.42578125" customWidth="1"/>
    <col min="12814" max="12817" width="0" hidden="1" customWidth="1"/>
    <col min="12818" max="12818" width="11.7109375" customWidth="1"/>
    <col min="12819" max="12819" width="6.42578125" bestFit="1" customWidth="1"/>
    <col min="12820" max="12820" width="11.7109375" customWidth="1"/>
    <col min="12821" max="12821" width="0" hidden="1" customWidth="1"/>
    <col min="12822" max="12822" width="3.7109375" customWidth="1"/>
    <col min="12823" max="12823" width="11.140625" bestFit="1" customWidth="1"/>
    <col min="13057" max="13064" width="0" hidden="1" customWidth="1"/>
    <col min="13065" max="13067" width="3.7109375" customWidth="1"/>
    <col min="13068" max="13068" width="12.7109375" customWidth="1"/>
    <col min="13069" max="13069" width="47.42578125" customWidth="1"/>
    <col min="13070" max="13073" width="0" hidden="1" customWidth="1"/>
    <col min="13074" max="13074" width="11.7109375" customWidth="1"/>
    <col min="13075" max="13075" width="6.42578125" bestFit="1" customWidth="1"/>
    <col min="13076" max="13076" width="11.7109375" customWidth="1"/>
    <col min="13077" max="13077" width="0" hidden="1" customWidth="1"/>
    <col min="13078" max="13078" width="3.7109375" customWidth="1"/>
    <col min="13079" max="13079" width="11.140625" bestFit="1" customWidth="1"/>
    <col min="13313" max="13320" width="0" hidden="1" customWidth="1"/>
    <col min="13321" max="13323" width="3.7109375" customWidth="1"/>
    <col min="13324" max="13324" width="12.7109375" customWidth="1"/>
    <col min="13325" max="13325" width="47.42578125" customWidth="1"/>
    <col min="13326" max="13329" width="0" hidden="1" customWidth="1"/>
    <col min="13330" max="13330" width="11.7109375" customWidth="1"/>
    <col min="13331" max="13331" width="6.42578125" bestFit="1" customWidth="1"/>
    <col min="13332" max="13332" width="11.7109375" customWidth="1"/>
    <col min="13333" max="13333" width="0" hidden="1" customWidth="1"/>
    <col min="13334" max="13334" width="3.7109375" customWidth="1"/>
    <col min="13335" max="13335" width="11.140625" bestFit="1" customWidth="1"/>
    <col min="13569" max="13576" width="0" hidden="1" customWidth="1"/>
    <col min="13577" max="13579" width="3.7109375" customWidth="1"/>
    <col min="13580" max="13580" width="12.7109375" customWidth="1"/>
    <col min="13581" max="13581" width="47.42578125" customWidth="1"/>
    <col min="13582" max="13585" width="0" hidden="1" customWidth="1"/>
    <col min="13586" max="13586" width="11.7109375" customWidth="1"/>
    <col min="13587" max="13587" width="6.42578125" bestFit="1" customWidth="1"/>
    <col min="13588" max="13588" width="11.7109375" customWidth="1"/>
    <col min="13589" max="13589" width="0" hidden="1" customWidth="1"/>
    <col min="13590" max="13590" width="3.7109375" customWidth="1"/>
    <col min="13591" max="13591" width="11.140625" bestFit="1" customWidth="1"/>
    <col min="13825" max="13832" width="0" hidden="1" customWidth="1"/>
    <col min="13833" max="13835" width="3.7109375" customWidth="1"/>
    <col min="13836" max="13836" width="12.7109375" customWidth="1"/>
    <col min="13837" max="13837" width="47.42578125" customWidth="1"/>
    <col min="13838" max="13841" width="0" hidden="1" customWidth="1"/>
    <col min="13842" max="13842" width="11.7109375" customWidth="1"/>
    <col min="13843" max="13843" width="6.42578125" bestFit="1" customWidth="1"/>
    <col min="13844" max="13844" width="11.7109375" customWidth="1"/>
    <col min="13845" max="13845" width="0" hidden="1" customWidth="1"/>
    <col min="13846" max="13846" width="3.7109375" customWidth="1"/>
    <col min="13847" max="13847" width="11.140625" bestFit="1" customWidth="1"/>
    <col min="14081" max="14088" width="0" hidden="1" customWidth="1"/>
    <col min="14089" max="14091" width="3.7109375" customWidth="1"/>
    <col min="14092" max="14092" width="12.7109375" customWidth="1"/>
    <col min="14093" max="14093" width="47.42578125" customWidth="1"/>
    <col min="14094" max="14097" width="0" hidden="1" customWidth="1"/>
    <col min="14098" max="14098" width="11.7109375" customWidth="1"/>
    <col min="14099" max="14099" width="6.42578125" bestFit="1" customWidth="1"/>
    <col min="14100" max="14100" width="11.7109375" customWidth="1"/>
    <col min="14101" max="14101" width="0" hidden="1" customWidth="1"/>
    <col min="14102" max="14102" width="3.7109375" customWidth="1"/>
    <col min="14103" max="14103" width="11.140625" bestFit="1" customWidth="1"/>
    <col min="14337" max="14344" width="0" hidden="1" customWidth="1"/>
    <col min="14345" max="14347" width="3.7109375" customWidth="1"/>
    <col min="14348" max="14348" width="12.7109375" customWidth="1"/>
    <col min="14349" max="14349" width="47.42578125" customWidth="1"/>
    <col min="14350" max="14353" width="0" hidden="1" customWidth="1"/>
    <col min="14354" max="14354" width="11.7109375" customWidth="1"/>
    <col min="14355" max="14355" width="6.42578125" bestFit="1" customWidth="1"/>
    <col min="14356" max="14356" width="11.7109375" customWidth="1"/>
    <col min="14357" max="14357" width="0" hidden="1" customWidth="1"/>
    <col min="14358" max="14358" width="3.7109375" customWidth="1"/>
    <col min="14359" max="14359" width="11.140625" bestFit="1" customWidth="1"/>
    <col min="14593" max="14600" width="0" hidden="1" customWidth="1"/>
    <col min="14601" max="14603" width="3.7109375" customWidth="1"/>
    <col min="14604" max="14604" width="12.7109375" customWidth="1"/>
    <col min="14605" max="14605" width="47.42578125" customWidth="1"/>
    <col min="14606" max="14609" width="0" hidden="1" customWidth="1"/>
    <col min="14610" max="14610" width="11.7109375" customWidth="1"/>
    <col min="14611" max="14611" width="6.42578125" bestFit="1" customWidth="1"/>
    <col min="14612" max="14612" width="11.7109375" customWidth="1"/>
    <col min="14613" max="14613" width="0" hidden="1" customWidth="1"/>
    <col min="14614" max="14614" width="3.7109375" customWidth="1"/>
    <col min="14615" max="14615" width="11.140625" bestFit="1" customWidth="1"/>
    <col min="14849" max="14856" width="0" hidden="1" customWidth="1"/>
    <col min="14857" max="14859" width="3.7109375" customWidth="1"/>
    <col min="14860" max="14860" width="12.7109375" customWidth="1"/>
    <col min="14861" max="14861" width="47.42578125" customWidth="1"/>
    <col min="14862" max="14865" width="0" hidden="1" customWidth="1"/>
    <col min="14866" max="14866" width="11.7109375" customWidth="1"/>
    <col min="14867" max="14867" width="6.42578125" bestFit="1" customWidth="1"/>
    <col min="14868" max="14868" width="11.7109375" customWidth="1"/>
    <col min="14869" max="14869" width="0" hidden="1" customWidth="1"/>
    <col min="14870" max="14870" width="3.7109375" customWidth="1"/>
    <col min="14871" max="14871" width="11.140625" bestFit="1" customWidth="1"/>
    <col min="15105" max="15112" width="0" hidden="1" customWidth="1"/>
    <col min="15113" max="15115" width="3.7109375" customWidth="1"/>
    <col min="15116" max="15116" width="12.7109375" customWidth="1"/>
    <col min="15117" max="15117" width="47.42578125" customWidth="1"/>
    <col min="15118" max="15121" width="0" hidden="1" customWidth="1"/>
    <col min="15122" max="15122" width="11.7109375" customWidth="1"/>
    <col min="15123" max="15123" width="6.42578125" bestFit="1" customWidth="1"/>
    <col min="15124" max="15124" width="11.7109375" customWidth="1"/>
    <col min="15125" max="15125" width="0" hidden="1" customWidth="1"/>
    <col min="15126" max="15126" width="3.7109375" customWidth="1"/>
    <col min="15127" max="15127" width="11.140625" bestFit="1" customWidth="1"/>
    <col min="15361" max="15368" width="0" hidden="1" customWidth="1"/>
    <col min="15369" max="15371" width="3.7109375" customWidth="1"/>
    <col min="15372" max="15372" width="12.7109375" customWidth="1"/>
    <col min="15373" max="15373" width="47.42578125" customWidth="1"/>
    <col min="15374" max="15377" width="0" hidden="1" customWidth="1"/>
    <col min="15378" max="15378" width="11.7109375" customWidth="1"/>
    <col min="15379" max="15379" width="6.42578125" bestFit="1" customWidth="1"/>
    <col min="15380" max="15380" width="11.7109375" customWidth="1"/>
    <col min="15381" max="15381" width="0" hidden="1" customWidth="1"/>
    <col min="15382" max="15382" width="3.7109375" customWidth="1"/>
    <col min="15383" max="15383" width="11.140625" bestFit="1" customWidth="1"/>
    <col min="15617" max="15624" width="0" hidden="1" customWidth="1"/>
    <col min="15625" max="15627" width="3.7109375" customWidth="1"/>
    <col min="15628" max="15628" width="12.7109375" customWidth="1"/>
    <col min="15629" max="15629" width="47.42578125" customWidth="1"/>
    <col min="15630" max="15633" width="0" hidden="1" customWidth="1"/>
    <col min="15634" max="15634" width="11.7109375" customWidth="1"/>
    <col min="15635" max="15635" width="6.42578125" bestFit="1" customWidth="1"/>
    <col min="15636" max="15636" width="11.7109375" customWidth="1"/>
    <col min="15637" max="15637" width="0" hidden="1" customWidth="1"/>
    <col min="15638" max="15638" width="3.7109375" customWidth="1"/>
    <col min="15639" max="15639" width="11.140625" bestFit="1" customWidth="1"/>
    <col min="15873" max="15880" width="0" hidden="1" customWidth="1"/>
    <col min="15881" max="15883" width="3.7109375" customWidth="1"/>
    <col min="15884" max="15884" width="12.7109375" customWidth="1"/>
    <col min="15885" max="15885" width="47.42578125" customWidth="1"/>
    <col min="15886" max="15889" width="0" hidden="1" customWidth="1"/>
    <col min="15890" max="15890" width="11.7109375" customWidth="1"/>
    <col min="15891" max="15891" width="6.42578125" bestFit="1" customWidth="1"/>
    <col min="15892" max="15892" width="11.7109375" customWidth="1"/>
    <col min="15893" max="15893" width="0" hidden="1" customWidth="1"/>
    <col min="15894" max="15894" width="3.7109375" customWidth="1"/>
    <col min="15895" max="15895" width="11.140625" bestFit="1" customWidth="1"/>
    <col min="16129" max="16136" width="0" hidden="1" customWidth="1"/>
    <col min="16137" max="16139" width="3.7109375" customWidth="1"/>
    <col min="16140" max="16140" width="12.7109375" customWidth="1"/>
    <col min="16141" max="16141" width="47.42578125" customWidth="1"/>
    <col min="16142" max="16145" width="0" hidden="1" customWidth="1"/>
    <col min="16146" max="16146" width="11.7109375" customWidth="1"/>
    <col min="16147" max="16147" width="6.42578125" bestFit="1" customWidth="1"/>
    <col min="16148" max="16148" width="11.7109375" customWidth="1"/>
    <col min="16149" max="16149" width="0" hidden="1" customWidth="1"/>
    <col min="16150" max="16150" width="3.7109375" customWidth="1"/>
    <col min="16151" max="16151" width="11.140625" bestFit="1" customWidth="1"/>
  </cols>
  <sheetData>
    <row r="1" spans="12:23" hidden="1"/>
    <row r="2" spans="12:23" hidden="1"/>
    <row r="3" spans="12:23" hidden="1"/>
    <row r="4" spans="12:23" ht="3" customHeight="1"/>
    <row r="5" spans="12:23" ht="22.5" customHeight="1">
      <c r="L5" s="1" t="s">
        <v>658</v>
      </c>
      <c r="M5" s="1"/>
      <c r="N5" s="1"/>
      <c r="O5" s="1"/>
      <c r="P5" s="1"/>
      <c r="Q5" s="1"/>
      <c r="R5" s="1"/>
      <c r="S5" s="1"/>
      <c r="T5" s="1"/>
    </row>
    <row r="6" spans="12:23" ht="3" customHeight="1"/>
    <row r="7" spans="12:23">
      <c r="M7" t="s">
        <v>502</v>
      </c>
      <c r="O7" s="1" t="str">
        <f>IF(NameOrPr_ch="",IF(NameOrPr="","",NameOrPr),NameOrPr_ch)</f>
        <v>Комитет по тарифам и ценовой политике ЛО</v>
      </c>
      <c r="P7" s="1"/>
      <c r="Q7" s="1"/>
      <c r="R7" s="1"/>
      <c r="S7" s="1"/>
      <c r="T7" s="1"/>
    </row>
    <row r="8" spans="12:23">
      <c r="M8" t="s">
        <v>597</v>
      </c>
      <c r="O8" s="1" t="str">
        <f>IF(datePr_ch="",IF(datePr="","",datePr),datePr_ch)</f>
        <v>16.11.2022</v>
      </c>
      <c r="P8" s="1"/>
      <c r="Q8" s="1"/>
      <c r="R8" s="1"/>
      <c r="S8" s="1"/>
      <c r="T8" s="1"/>
    </row>
    <row r="9" spans="12:23">
      <c r="M9" t="s">
        <v>596</v>
      </c>
      <c r="O9" s="1" t="str">
        <f>IF(numberPr_ch="",IF(numberPr="","",numberPr),numberPr_ch)</f>
        <v>№132-п от 16.11.2022 г.; №529-п от 28.11.2022 г.</v>
      </c>
      <c r="P9" s="1"/>
      <c r="Q9" s="1"/>
      <c r="R9" s="1"/>
      <c r="S9" s="1"/>
      <c r="T9" s="1"/>
    </row>
    <row r="10" spans="12:23">
      <c r="M10" t="s">
        <v>501</v>
      </c>
      <c r="O10" s="1" t="str">
        <f>IF(IstPub_ch="",IF(IstPub="","",IstPub),IstPub_ch)</f>
        <v>https://tarif.lenobl.ru</v>
      </c>
      <c r="P10" s="1"/>
      <c r="Q10" s="1"/>
      <c r="R10" s="1"/>
      <c r="S10" s="1"/>
      <c r="T10" s="1"/>
    </row>
    <row r="11" spans="12:23" hidden="1">
      <c r="U11" t="s">
        <v>373</v>
      </c>
    </row>
    <row r="12" spans="12:23" ht="15" customHeight="1">
      <c r="O12" s="1"/>
      <c r="P12" s="1"/>
      <c r="Q12" s="1"/>
      <c r="R12" s="1"/>
      <c r="S12" s="1"/>
      <c r="T12" s="1"/>
      <c r="U12" s="1"/>
    </row>
    <row r="13" spans="12:23">
      <c r="L13" s="1" t="s">
        <v>454</v>
      </c>
      <c r="M13" s="1"/>
      <c r="N13" s="1"/>
      <c r="O13" s="1"/>
      <c r="P13" s="1"/>
      <c r="Q13" s="1"/>
      <c r="R13" s="1"/>
      <c r="S13" s="1"/>
      <c r="T13" s="1"/>
      <c r="U13" s="1"/>
      <c r="V13" s="1"/>
      <c r="W13" s="1" t="s">
        <v>455</v>
      </c>
    </row>
    <row r="14" spans="12:23" ht="14.25" customHeight="1">
      <c r="L14" s="1" t="s">
        <v>92</v>
      </c>
      <c r="M14" s="1" t="s">
        <v>640</v>
      </c>
      <c r="O14" s="1" t="s">
        <v>642</v>
      </c>
      <c r="P14" s="1"/>
      <c r="Q14" s="1"/>
      <c r="R14" s="1"/>
      <c r="S14" s="1"/>
      <c r="T14" s="1"/>
      <c r="U14" s="1" t="s">
        <v>341</v>
      </c>
      <c r="V14" s="1" t="s">
        <v>275</v>
      </c>
      <c r="W14" s="1"/>
    </row>
    <row r="15" spans="12:23" ht="14.25" customHeight="1">
      <c r="L15" s="1"/>
      <c r="M15" s="1"/>
      <c r="O15" s="1" t="s">
        <v>773</v>
      </c>
      <c r="P15" s="1" t="s">
        <v>271</v>
      </c>
      <c r="Q15" s="1"/>
      <c r="R15" s="1" t="s">
        <v>655</v>
      </c>
      <c r="S15" s="1"/>
      <c r="T15" s="1"/>
      <c r="U15" s="1"/>
      <c r="V15" s="1"/>
      <c r="W15" s="1"/>
    </row>
    <row r="16" spans="12:23">
      <c r="L16" s="1"/>
      <c r="M16" s="1"/>
      <c r="O16" s="1"/>
      <c r="P16" t="s">
        <v>766</v>
      </c>
      <c r="Q16" t="s">
        <v>767</v>
      </c>
      <c r="R16" t="s">
        <v>274</v>
      </c>
      <c r="S16" s="1" t="s">
        <v>273</v>
      </c>
      <c r="T16" s="1"/>
      <c r="U16" s="1"/>
      <c r="V16" s="1"/>
      <c r="W16" s="1"/>
    </row>
    <row r="17" spans="1:26">
      <c r="K17">
        <v>1</v>
      </c>
      <c r="L17" t="s">
        <v>93</v>
      </c>
      <c r="M17" t="s">
        <v>49</v>
      </c>
      <c r="N17" t="s">
        <v>49</v>
      </c>
      <c r="O17">
        <f ca="1">OFFSET(O17,0,-1)+1</f>
        <v>3</v>
      </c>
      <c r="P17">
        <f ca="1">OFFSET(P17,0,-1)+1</f>
        <v>4</v>
      </c>
      <c r="Q17">
        <f ca="1">OFFSET(Q17,0,-1)+1</f>
        <v>5</v>
      </c>
      <c r="R17">
        <f ca="1">OFFSET(R17,0,-1)+1</f>
        <v>6</v>
      </c>
      <c r="S17" s="1">
        <f ca="1">OFFSET(S17,0,-1)+1</f>
        <v>7</v>
      </c>
      <c r="T17" s="1"/>
      <c r="U17">
        <f ca="1">OFFSET(U17,0,-2)+1</f>
        <v>8</v>
      </c>
      <c r="V17">
        <f ca="1">OFFSET(V17,0,-1)</f>
        <v>8</v>
      </c>
      <c r="W17">
        <f ca="1">OFFSET(W17,0,-1)+1</f>
        <v>9</v>
      </c>
    </row>
    <row r="18" spans="1:26">
      <c r="A18" s="1">
        <v>1</v>
      </c>
      <c r="L18">
        <f>mergeValue(A18)</f>
        <v>1</v>
      </c>
      <c r="M18" t="s">
        <v>20</v>
      </c>
      <c r="O18" s="1"/>
      <c r="P18" s="1"/>
      <c r="Q18" s="1"/>
      <c r="R18" s="1"/>
      <c r="S18" s="1"/>
      <c r="T18" s="1"/>
      <c r="U18" s="1"/>
      <c r="V18" s="1"/>
      <c r="W18" t="s">
        <v>659</v>
      </c>
    </row>
    <row r="19" spans="1:26">
      <c r="A19" s="1"/>
      <c r="B19" s="1">
        <v>1</v>
      </c>
      <c r="L19" t="str">
        <f>mergeValue(A19) &amp;"."&amp; mergeValue(B19)</f>
        <v>1.1</v>
      </c>
      <c r="M19" t="s">
        <v>16</v>
      </c>
      <c r="O19" s="1"/>
      <c r="P19" s="1"/>
      <c r="Q19" s="1"/>
      <c r="R19" s="1"/>
      <c r="S19" s="1"/>
      <c r="T19" s="1"/>
      <c r="U19" s="1"/>
      <c r="V19" s="1"/>
      <c r="W19" t="s">
        <v>477</v>
      </c>
    </row>
    <row r="20" spans="1:26">
      <c r="A20" s="1"/>
      <c r="B20" s="1"/>
      <c r="C20" s="1">
        <v>1</v>
      </c>
      <c r="L20" t="str">
        <f>mergeValue(A20) &amp;"."&amp; mergeValue(B20)&amp;"."&amp; mergeValue(C20)</f>
        <v>1.1.1</v>
      </c>
      <c r="M20" t="s">
        <v>7</v>
      </c>
      <c r="O20" s="1"/>
      <c r="P20" s="1"/>
      <c r="Q20" s="1"/>
      <c r="R20" s="1"/>
      <c r="S20" s="1"/>
      <c r="T20" s="1"/>
      <c r="U20" s="1"/>
      <c r="V20" s="1"/>
      <c r="W20" t="s">
        <v>634</v>
      </c>
    </row>
    <row r="21" spans="1:26">
      <c r="A21" s="1"/>
      <c r="B21" s="1"/>
      <c r="C21" s="1"/>
      <c r="D21" s="1">
        <v>1</v>
      </c>
      <c r="L21" t="str">
        <f>mergeValue(A21) &amp;"."&amp; mergeValue(B21)&amp;"."&amp; mergeValue(C21)&amp;"."&amp; mergeValue(D21)</f>
        <v>1.1.1.1</v>
      </c>
      <c r="M21" t="s">
        <v>22</v>
      </c>
      <c r="O21" s="1"/>
      <c r="P21" s="1"/>
      <c r="Q21" s="1"/>
      <c r="R21" s="1"/>
      <c r="S21" s="1"/>
      <c r="T21" s="1"/>
      <c r="U21" s="1"/>
      <c r="V21" s="1"/>
      <c r="W21" t="s">
        <v>635</v>
      </c>
    </row>
    <row r="22" spans="1:26" ht="11.25" hidden="1" customHeight="1">
      <c r="A22" s="1"/>
      <c r="B22" s="1"/>
      <c r="C22" s="1"/>
      <c r="D22" s="1"/>
      <c r="E22" s="1">
        <v>1</v>
      </c>
      <c r="H22">
        <v>1</v>
      </c>
      <c r="I22" s="1">
        <v>1</v>
      </c>
    </row>
    <row r="23" spans="1:26">
      <c r="A23" s="1"/>
      <c r="B23" s="1"/>
      <c r="C23" s="1"/>
      <c r="D23" s="1"/>
      <c r="E23" s="1"/>
      <c r="F23" s="1">
        <v>1</v>
      </c>
      <c r="I23" s="1"/>
      <c r="J23" s="1">
        <v>1</v>
      </c>
      <c r="L23" t="str">
        <f>mergeValue(A23) &amp;"."&amp; mergeValue(B23)&amp;"."&amp; mergeValue(C23)&amp;"."&amp; mergeValue(D23)&amp;"."&amp;  mergeValue(F23)</f>
        <v>1.1.1.1.1</v>
      </c>
      <c r="M23" t="s">
        <v>10</v>
      </c>
      <c r="O23" s="1"/>
      <c r="P23" s="1"/>
      <c r="Q23" s="1"/>
      <c r="R23" s="1"/>
      <c r="S23" s="1"/>
      <c r="T23" s="1"/>
      <c r="U23" s="1"/>
      <c r="V23" s="1"/>
      <c r="W23" t="s">
        <v>636</v>
      </c>
      <c r="Y23" t="str">
        <f>strCheckUnique(Z23:Z26)</f>
        <v/>
      </c>
    </row>
    <row r="24" spans="1:26" ht="189" customHeight="1">
      <c r="A24" s="1"/>
      <c r="B24" s="1"/>
      <c r="C24" s="1"/>
      <c r="D24" s="1"/>
      <c r="E24" s="1"/>
      <c r="F24" s="1"/>
      <c r="G24">
        <v>1</v>
      </c>
      <c r="I24" s="1"/>
      <c r="J24" s="1"/>
      <c r="K24">
        <v>1</v>
      </c>
      <c r="L24" t="str">
        <f>mergeValue(A24) &amp;"."&amp; mergeValue(B24)&amp;"."&amp; mergeValue(C24)&amp;"."&amp; mergeValue(D24)&amp;"."&amp; mergeValue(F24)&amp;"."&amp; mergeValue(G24)</f>
        <v>1.1.1.1.1.1</v>
      </c>
      <c r="R24" s="1"/>
      <c r="S24" s="1" t="s">
        <v>84</v>
      </c>
      <c r="T24" s="1"/>
      <c r="U24" s="1" t="s">
        <v>85</v>
      </c>
      <c r="W24" s="1" t="s">
        <v>660</v>
      </c>
      <c r="X24" t="str">
        <f>strCheckDate(O25:V25)</f>
        <v/>
      </c>
      <c r="Z24" t="str">
        <f>IF(M24="","",M24 )</f>
        <v/>
      </c>
    </row>
    <row r="25" spans="1:26" hidden="1">
      <c r="A25" s="1"/>
      <c r="B25" s="1"/>
      <c r="C25" s="1"/>
      <c r="D25" s="1"/>
      <c r="E25" s="1"/>
      <c r="F25" s="1"/>
      <c r="I25" s="1"/>
      <c r="J25" s="1"/>
      <c r="Q25" t="str">
        <f>R24 &amp; "-" &amp; T24</f>
        <v>-</v>
      </c>
      <c r="R25" s="1"/>
      <c r="S25" s="1"/>
      <c r="T25" s="1"/>
      <c r="U25" s="1"/>
      <c r="W25" s="1"/>
    </row>
    <row r="26" spans="1:26" ht="15" customHeight="1">
      <c r="A26" s="1"/>
      <c r="B26" s="1"/>
      <c r="C26" s="1"/>
      <c r="D26" s="1"/>
      <c r="E26" s="1"/>
      <c r="F26" s="1"/>
      <c r="I26" s="1"/>
      <c r="J26" s="1"/>
      <c r="M26" t="s">
        <v>25</v>
      </c>
      <c r="W26" s="1"/>
    </row>
    <row r="27" spans="1:26" ht="15" customHeight="1">
      <c r="A27" s="1"/>
      <c r="B27" s="1"/>
      <c r="C27" s="1"/>
      <c r="D27" s="1"/>
      <c r="E27" s="1"/>
      <c r="I27" s="1"/>
      <c r="M27" t="s">
        <v>11</v>
      </c>
    </row>
    <row r="28" spans="1:26" ht="15" hidden="1" customHeight="1">
      <c r="A28" s="1"/>
      <c r="B28" s="1"/>
      <c r="C28" s="1"/>
      <c r="D28" s="1"/>
    </row>
    <row r="29" spans="1:26" ht="15" customHeight="1">
      <c r="A29" s="1"/>
      <c r="B29" s="1"/>
      <c r="C29" s="1"/>
      <c r="M29" t="s">
        <v>17</v>
      </c>
    </row>
    <row r="30" spans="1:26" ht="15" customHeight="1">
      <c r="A30" s="1"/>
      <c r="B30" s="1"/>
      <c r="M30" t="s">
        <v>18</v>
      </c>
    </row>
    <row r="31" spans="1:26" ht="15" customHeight="1">
      <c r="A31" s="1"/>
      <c r="M31" t="s">
        <v>19</v>
      </c>
    </row>
    <row r="32" spans="1:26" ht="15" customHeight="1">
      <c r="M32" t="s">
        <v>309</v>
      </c>
    </row>
    <row r="33" spans="12:23" ht="3" customHeight="1"/>
    <row r="34" spans="12:23" ht="141.75" customHeight="1">
      <c r="L34">
        <v>1</v>
      </c>
      <c r="M34" s="1" t="s">
        <v>661</v>
      </c>
      <c r="N34" s="1"/>
      <c r="O34" s="1"/>
      <c r="P34" s="1"/>
      <c r="Q34" s="1"/>
      <c r="R34" s="1"/>
      <c r="S34" s="1"/>
      <c r="T34" s="1"/>
      <c r="U34" s="1"/>
      <c r="V34" s="1"/>
      <c r="W34" s="1"/>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sheetPr codeName="List05_5">
    <tabColor theme="0" tint="-0.249977111117893"/>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68</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30.11.2022</v>
      </c>
      <c r="I7" t="s">
        <v>493</v>
      </c>
    </row>
    <row r="8" spans="1:10">
      <c r="A8" s="1">
        <v>1</v>
      </c>
      <c r="F8" t="str">
        <f>"2." &amp;mergeValue(A8)</f>
        <v>2.1</v>
      </c>
      <c r="G8" t="s">
        <v>494</v>
      </c>
      <c r="I8" t="s">
        <v>591</v>
      </c>
    </row>
    <row r="9" spans="1:10">
      <c r="A9" s="1"/>
      <c r="F9" t="str">
        <f>"3." &amp;mergeValue(A9)</f>
        <v>3.1</v>
      </c>
      <c r="G9" t="s">
        <v>495</v>
      </c>
      <c r="I9" t="s">
        <v>589</v>
      </c>
    </row>
    <row r="10" spans="1:10">
      <c r="A10" s="1"/>
      <c r="F10" t="str">
        <f>"4."&amp;mergeValue(A10)</f>
        <v>4.1</v>
      </c>
      <c r="G10" t="s">
        <v>496</v>
      </c>
      <c r="H10" t="s">
        <v>458</v>
      </c>
    </row>
    <row r="11" spans="1:10">
      <c r="A11" s="1"/>
      <c r="B11" s="1">
        <v>1</v>
      </c>
      <c r="F11" t="str">
        <f>"4."&amp;mergeValue(A11) &amp;"."&amp;mergeValue(B11)</f>
        <v>4.1.1</v>
      </c>
      <c r="G11" t="s">
        <v>593</v>
      </c>
      <c r="H11" t="str">
        <f>IF(region_name="","",region_name)</f>
        <v>Ленинградская область</v>
      </c>
      <c r="I11" t="s">
        <v>499</v>
      </c>
    </row>
    <row r="12" spans="1:10">
      <c r="A12" s="1"/>
      <c r="B12" s="1"/>
      <c r="C12" s="1">
        <v>1</v>
      </c>
      <c r="F12" t="str">
        <f>"4."&amp;mergeValue(A12) &amp;"."&amp;mergeValue(B12)&amp;"."&amp;mergeValue(C12)</f>
        <v>4.1.1.1</v>
      </c>
      <c r="G12" t="s">
        <v>497</v>
      </c>
      <c r="I12" t="s">
        <v>500</v>
      </c>
    </row>
    <row r="13" spans="1:10" ht="39" customHeight="1">
      <c r="A13" s="1"/>
      <c r="B13" s="1"/>
      <c r="C13" s="1"/>
      <c r="D13">
        <v>1</v>
      </c>
      <c r="F13" t="str">
        <f>"4."&amp;mergeValue(A13) &amp;"."&amp;mergeValue(B13)&amp;"."&amp;mergeValue(C13)&amp;"."&amp;mergeValue(D13)</f>
        <v>4.1.1.1.1</v>
      </c>
      <c r="G13" t="s">
        <v>498</v>
      </c>
      <c r="I13" s="1" t="s">
        <v>592</v>
      </c>
    </row>
    <row r="14" spans="1:10">
      <c r="A14" s="1"/>
      <c r="B14" s="1"/>
      <c r="C14" s="1"/>
      <c r="G14" t="s">
        <v>4</v>
      </c>
      <c r="I14" s="1"/>
    </row>
    <row r="15" spans="1:10">
      <c r="A15" s="1"/>
      <c r="B15" s="1"/>
      <c r="G15" t="s">
        <v>403</v>
      </c>
    </row>
    <row r="16" spans="1:10">
      <c r="A16" s="1"/>
      <c r="G16" t="s">
        <v>506</v>
      </c>
    </row>
    <row r="17" spans="7:8">
      <c r="G17" t="s">
        <v>505</v>
      </c>
    </row>
    <row r="18" spans="7:8" ht="3" customHeight="1"/>
    <row r="19" spans="7:8" ht="15" customHeight="1">
      <c r="G19" s="1" t="s">
        <v>594</v>
      </c>
      <c r="H19" s="1"/>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sheetPr codeName="List06_5">
    <tabColor rgb="FFEAEBEE"/>
    <pageSetUpPr fitToPage="1"/>
  </sheetPr>
  <dimension ref="A1:AF36"/>
  <sheetViews>
    <sheetView showGridLines="0" topLeftCell="I4" workbookViewId="0"/>
  </sheetViews>
  <sheetFormatPr defaultColWidth="10.5703125" defaultRowHeight="15"/>
  <cols>
    <col min="1" max="6" width="10.5703125" hidden="1" customWidth="1"/>
    <col min="7" max="8" width="11.140625" hidden="1" customWidth="1"/>
    <col min="9" max="11" width="3.7109375" customWidth="1"/>
    <col min="12" max="12" width="12.7109375" customWidth="1"/>
    <col min="13" max="13" width="44.7109375" customWidth="1"/>
    <col min="14" max="14" width="1.7109375" hidden="1" customWidth="1"/>
    <col min="15" max="21" width="23.7109375" hidden="1" customWidth="1"/>
    <col min="22" max="22" width="1.7109375" hidden="1" customWidth="1"/>
    <col min="23" max="23" width="11.7109375" customWidth="1"/>
    <col min="24" max="24" width="3.7109375" customWidth="1"/>
    <col min="25" max="25" width="11.7109375" customWidth="1"/>
    <col min="26" max="26" width="8.5703125" hidden="1" customWidth="1"/>
    <col min="27" max="27" width="4.7109375" customWidth="1"/>
    <col min="28" max="28" width="115.7109375" customWidth="1"/>
    <col min="250" max="257" width="0" hidden="1" customWidth="1"/>
    <col min="258" max="260" width="3.7109375" customWidth="1"/>
    <col min="261" max="261" width="12.7109375" customWidth="1"/>
    <col min="262" max="262" width="47.42578125" customWidth="1"/>
    <col min="263" max="271" width="0" hidden="1" customWidth="1"/>
    <col min="272" max="272" width="11.7109375" customWidth="1"/>
    <col min="273" max="273" width="6.42578125" bestFit="1" customWidth="1"/>
    <col min="274" max="274" width="11.7109375" customWidth="1"/>
    <col min="275" max="275" width="0" hidden="1" customWidth="1"/>
    <col min="276" max="276" width="3.7109375" customWidth="1"/>
    <col min="277" max="277" width="11.140625" bestFit="1" customWidth="1"/>
    <col min="506" max="513" width="0" hidden="1" customWidth="1"/>
    <col min="514" max="516" width="3.7109375" customWidth="1"/>
    <col min="517" max="517" width="12.7109375" customWidth="1"/>
    <col min="518" max="518" width="47.42578125" customWidth="1"/>
    <col min="519" max="527" width="0" hidden="1" customWidth="1"/>
    <col min="528" max="528" width="11.7109375" customWidth="1"/>
    <col min="529" max="529" width="6.42578125" bestFit="1" customWidth="1"/>
    <col min="530" max="530" width="11.7109375" customWidth="1"/>
    <col min="531" max="531" width="0" hidden="1" customWidth="1"/>
    <col min="532" max="532" width="3.7109375" customWidth="1"/>
    <col min="533" max="533" width="11.140625" bestFit="1" customWidth="1"/>
    <col min="762" max="769" width="0" hidden="1" customWidth="1"/>
    <col min="770" max="772" width="3.7109375" customWidth="1"/>
    <col min="773" max="773" width="12.7109375" customWidth="1"/>
    <col min="774" max="774" width="47.42578125" customWidth="1"/>
    <col min="775" max="783" width="0" hidden="1" customWidth="1"/>
    <col min="784" max="784" width="11.7109375" customWidth="1"/>
    <col min="785" max="785" width="6.42578125" bestFit="1" customWidth="1"/>
    <col min="786" max="786" width="11.7109375" customWidth="1"/>
    <col min="787" max="787" width="0" hidden="1" customWidth="1"/>
    <col min="788" max="788" width="3.7109375" customWidth="1"/>
    <col min="789" max="789" width="11.140625" bestFit="1" customWidth="1"/>
    <col min="1018" max="1025" width="0" hidden="1" customWidth="1"/>
    <col min="1026" max="1028" width="3.7109375" customWidth="1"/>
    <col min="1029" max="1029" width="12.7109375" customWidth="1"/>
    <col min="1030" max="1030" width="47.42578125" customWidth="1"/>
    <col min="1031" max="1039" width="0" hidden="1" customWidth="1"/>
    <col min="1040" max="1040" width="11.7109375" customWidth="1"/>
    <col min="1041" max="1041" width="6.42578125" bestFit="1" customWidth="1"/>
    <col min="1042" max="1042" width="11.7109375" customWidth="1"/>
    <col min="1043" max="1043" width="0" hidden="1" customWidth="1"/>
    <col min="1044" max="1044" width="3.7109375" customWidth="1"/>
    <col min="1045" max="1045" width="11.140625" bestFit="1" customWidth="1"/>
    <col min="1274" max="1281" width="0" hidden="1" customWidth="1"/>
    <col min="1282" max="1284" width="3.7109375" customWidth="1"/>
    <col min="1285" max="1285" width="12.7109375" customWidth="1"/>
    <col min="1286" max="1286" width="47.42578125" customWidth="1"/>
    <col min="1287" max="1295" width="0" hidden="1" customWidth="1"/>
    <col min="1296" max="1296" width="11.7109375" customWidth="1"/>
    <col min="1297" max="1297" width="6.42578125" bestFit="1" customWidth="1"/>
    <col min="1298" max="1298" width="11.7109375" customWidth="1"/>
    <col min="1299" max="1299" width="0" hidden="1" customWidth="1"/>
    <col min="1300" max="1300" width="3.7109375" customWidth="1"/>
    <col min="1301" max="1301" width="11.140625" bestFit="1" customWidth="1"/>
    <col min="1530" max="1537" width="0" hidden="1" customWidth="1"/>
    <col min="1538" max="1540" width="3.7109375" customWidth="1"/>
    <col min="1541" max="1541" width="12.7109375" customWidth="1"/>
    <col min="1542" max="1542" width="47.42578125" customWidth="1"/>
    <col min="1543" max="1551" width="0" hidden="1" customWidth="1"/>
    <col min="1552" max="1552" width="11.7109375" customWidth="1"/>
    <col min="1553" max="1553" width="6.42578125" bestFit="1" customWidth="1"/>
    <col min="1554" max="1554" width="11.7109375" customWidth="1"/>
    <col min="1555" max="1555" width="0" hidden="1" customWidth="1"/>
    <col min="1556" max="1556" width="3.7109375" customWidth="1"/>
    <col min="1557" max="1557" width="11.140625" bestFit="1" customWidth="1"/>
    <col min="1786" max="1793" width="0" hidden="1" customWidth="1"/>
    <col min="1794" max="1796" width="3.7109375" customWidth="1"/>
    <col min="1797" max="1797" width="12.7109375" customWidth="1"/>
    <col min="1798" max="1798" width="47.42578125" customWidth="1"/>
    <col min="1799" max="1807" width="0" hidden="1" customWidth="1"/>
    <col min="1808" max="1808" width="11.7109375" customWidth="1"/>
    <col min="1809" max="1809" width="6.42578125" bestFit="1" customWidth="1"/>
    <col min="1810" max="1810" width="11.7109375" customWidth="1"/>
    <col min="1811" max="1811" width="0" hidden="1" customWidth="1"/>
    <col min="1812" max="1812" width="3.7109375" customWidth="1"/>
    <col min="1813" max="1813" width="11.140625" bestFit="1" customWidth="1"/>
    <col min="2042" max="2049" width="0" hidden="1" customWidth="1"/>
    <col min="2050" max="2052" width="3.7109375" customWidth="1"/>
    <col min="2053" max="2053" width="12.7109375" customWidth="1"/>
    <col min="2054" max="2054" width="47.42578125" customWidth="1"/>
    <col min="2055" max="2063" width="0" hidden="1" customWidth="1"/>
    <col min="2064" max="2064" width="11.7109375" customWidth="1"/>
    <col min="2065" max="2065" width="6.42578125" bestFit="1" customWidth="1"/>
    <col min="2066" max="2066" width="11.7109375" customWidth="1"/>
    <col min="2067" max="2067" width="0" hidden="1" customWidth="1"/>
    <col min="2068" max="2068" width="3.7109375" customWidth="1"/>
    <col min="2069" max="2069" width="11.140625" bestFit="1" customWidth="1"/>
    <col min="2298" max="2305" width="0" hidden="1" customWidth="1"/>
    <col min="2306" max="2308" width="3.7109375" customWidth="1"/>
    <col min="2309" max="2309" width="12.7109375" customWidth="1"/>
    <col min="2310" max="2310" width="47.42578125" customWidth="1"/>
    <col min="2311" max="2319" width="0" hidden="1" customWidth="1"/>
    <col min="2320" max="2320" width="11.7109375" customWidth="1"/>
    <col min="2321" max="2321" width="6.42578125" bestFit="1" customWidth="1"/>
    <col min="2322" max="2322" width="11.7109375" customWidth="1"/>
    <col min="2323" max="2323" width="0" hidden="1" customWidth="1"/>
    <col min="2324" max="2324" width="3.7109375" customWidth="1"/>
    <col min="2325" max="2325" width="11.140625" bestFit="1" customWidth="1"/>
    <col min="2554" max="2561" width="0" hidden="1" customWidth="1"/>
    <col min="2562" max="2564" width="3.7109375" customWidth="1"/>
    <col min="2565" max="2565" width="12.7109375" customWidth="1"/>
    <col min="2566" max="2566" width="47.42578125" customWidth="1"/>
    <col min="2567" max="2575" width="0" hidden="1" customWidth="1"/>
    <col min="2576" max="2576" width="11.7109375" customWidth="1"/>
    <col min="2577" max="2577" width="6.42578125" bestFit="1" customWidth="1"/>
    <col min="2578" max="2578" width="11.7109375" customWidth="1"/>
    <col min="2579" max="2579" width="0" hidden="1" customWidth="1"/>
    <col min="2580" max="2580" width="3.7109375" customWidth="1"/>
    <col min="2581" max="2581" width="11.140625" bestFit="1" customWidth="1"/>
    <col min="2810" max="2817" width="0" hidden="1" customWidth="1"/>
    <col min="2818" max="2820" width="3.7109375" customWidth="1"/>
    <col min="2821" max="2821" width="12.7109375" customWidth="1"/>
    <col min="2822" max="2822" width="47.42578125" customWidth="1"/>
    <col min="2823" max="2831" width="0" hidden="1" customWidth="1"/>
    <col min="2832" max="2832" width="11.7109375" customWidth="1"/>
    <col min="2833" max="2833" width="6.42578125" bestFit="1" customWidth="1"/>
    <col min="2834" max="2834" width="11.7109375" customWidth="1"/>
    <col min="2835" max="2835" width="0" hidden="1" customWidth="1"/>
    <col min="2836" max="2836" width="3.7109375" customWidth="1"/>
    <col min="2837" max="2837" width="11.140625" bestFit="1" customWidth="1"/>
    <col min="3066" max="3073" width="0" hidden="1" customWidth="1"/>
    <col min="3074" max="3076" width="3.7109375" customWidth="1"/>
    <col min="3077" max="3077" width="12.7109375" customWidth="1"/>
    <col min="3078" max="3078" width="47.42578125" customWidth="1"/>
    <col min="3079" max="3087" width="0" hidden="1" customWidth="1"/>
    <col min="3088" max="3088" width="11.7109375" customWidth="1"/>
    <col min="3089" max="3089" width="6.42578125" bestFit="1" customWidth="1"/>
    <col min="3090" max="3090" width="11.7109375" customWidth="1"/>
    <col min="3091" max="3091" width="0" hidden="1" customWidth="1"/>
    <col min="3092" max="3092" width="3.7109375" customWidth="1"/>
    <col min="3093" max="3093" width="11.140625" bestFit="1" customWidth="1"/>
    <col min="3322" max="3329" width="0" hidden="1" customWidth="1"/>
    <col min="3330" max="3332" width="3.7109375" customWidth="1"/>
    <col min="3333" max="3333" width="12.7109375" customWidth="1"/>
    <col min="3334" max="3334" width="47.42578125" customWidth="1"/>
    <col min="3335" max="3343" width="0" hidden="1" customWidth="1"/>
    <col min="3344" max="3344" width="11.7109375" customWidth="1"/>
    <col min="3345" max="3345" width="6.42578125" bestFit="1" customWidth="1"/>
    <col min="3346" max="3346" width="11.7109375" customWidth="1"/>
    <col min="3347" max="3347" width="0" hidden="1" customWidth="1"/>
    <col min="3348" max="3348" width="3.7109375" customWidth="1"/>
    <col min="3349" max="3349" width="11.140625" bestFit="1" customWidth="1"/>
    <col min="3578" max="3585" width="0" hidden="1" customWidth="1"/>
    <col min="3586" max="3588" width="3.7109375" customWidth="1"/>
    <col min="3589" max="3589" width="12.7109375" customWidth="1"/>
    <col min="3590" max="3590" width="47.42578125" customWidth="1"/>
    <col min="3591" max="3599" width="0" hidden="1" customWidth="1"/>
    <col min="3600" max="3600" width="11.7109375" customWidth="1"/>
    <col min="3601" max="3601" width="6.42578125" bestFit="1" customWidth="1"/>
    <col min="3602" max="3602" width="11.7109375" customWidth="1"/>
    <col min="3603" max="3603" width="0" hidden="1" customWidth="1"/>
    <col min="3604" max="3604" width="3.7109375" customWidth="1"/>
    <col min="3605" max="3605" width="11.140625" bestFit="1" customWidth="1"/>
    <col min="3834" max="3841" width="0" hidden="1" customWidth="1"/>
    <col min="3842" max="3844" width="3.7109375" customWidth="1"/>
    <col min="3845" max="3845" width="12.7109375" customWidth="1"/>
    <col min="3846" max="3846" width="47.42578125" customWidth="1"/>
    <col min="3847" max="3855" width="0" hidden="1" customWidth="1"/>
    <col min="3856" max="3856" width="11.7109375" customWidth="1"/>
    <col min="3857" max="3857" width="6.42578125" bestFit="1" customWidth="1"/>
    <col min="3858" max="3858" width="11.7109375" customWidth="1"/>
    <col min="3859" max="3859" width="0" hidden="1" customWidth="1"/>
    <col min="3860" max="3860" width="3.7109375" customWidth="1"/>
    <col min="3861" max="3861" width="11.140625" bestFit="1" customWidth="1"/>
    <col min="4090" max="4097" width="0" hidden="1" customWidth="1"/>
    <col min="4098" max="4100" width="3.7109375" customWidth="1"/>
    <col min="4101" max="4101" width="12.7109375" customWidth="1"/>
    <col min="4102" max="4102" width="47.42578125" customWidth="1"/>
    <col min="4103" max="4111" width="0" hidden="1" customWidth="1"/>
    <col min="4112" max="4112" width="11.7109375" customWidth="1"/>
    <col min="4113" max="4113" width="6.42578125" bestFit="1" customWidth="1"/>
    <col min="4114" max="4114" width="11.7109375" customWidth="1"/>
    <col min="4115" max="4115" width="0" hidden="1" customWidth="1"/>
    <col min="4116" max="4116" width="3.7109375" customWidth="1"/>
    <col min="4117" max="4117" width="11.140625" bestFit="1" customWidth="1"/>
    <col min="4346" max="4353" width="0" hidden="1" customWidth="1"/>
    <col min="4354" max="4356" width="3.7109375" customWidth="1"/>
    <col min="4357" max="4357" width="12.7109375" customWidth="1"/>
    <col min="4358" max="4358" width="47.42578125" customWidth="1"/>
    <col min="4359" max="4367" width="0" hidden="1" customWidth="1"/>
    <col min="4368" max="4368" width="11.7109375" customWidth="1"/>
    <col min="4369" max="4369" width="6.42578125" bestFit="1" customWidth="1"/>
    <col min="4370" max="4370" width="11.7109375" customWidth="1"/>
    <col min="4371" max="4371" width="0" hidden="1" customWidth="1"/>
    <col min="4372" max="4372" width="3.7109375" customWidth="1"/>
    <col min="4373" max="4373" width="11.140625" bestFit="1" customWidth="1"/>
    <col min="4602" max="4609" width="0" hidden="1" customWidth="1"/>
    <col min="4610" max="4612" width="3.7109375" customWidth="1"/>
    <col min="4613" max="4613" width="12.7109375" customWidth="1"/>
    <col min="4614" max="4614" width="47.42578125" customWidth="1"/>
    <col min="4615" max="4623" width="0" hidden="1" customWidth="1"/>
    <col min="4624" max="4624" width="11.7109375" customWidth="1"/>
    <col min="4625" max="4625" width="6.42578125" bestFit="1" customWidth="1"/>
    <col min="4626" max="4626" width="11.7109375" customWidth="1"/>
    <col min="4627" max="4627" width="0" hidden="1" customWidth="1"/>
    <col min="4628" max="4628" width="3.7109375" customWidth="1"/>
    <col min="4629" max="4629" width="11.140625" bestFit="1" customWidth="1"/>
    <col min="4858" max="4865" width="0" hidden="1" customWidth="1"/>
    <col min="4866" max="4868" width="3.7109375" customWidth="1"/>
    <col min="4869" max="4869" width="12.7109375" customWidth="1"/>
    <col min="4870" max="4870" width="47.42578125" customWidth="1"/>
    <col min="4871" max="4879" width="0" hidden="1" customWidth="1"/>
    <col min="4880" max="4880" width="11.7109375" customWidth="1"/>
    <col min="4881" max="4881" width="6.42578125" bestFit="1" customWidth="1"/>
    <col min="4882" max="4882" width="11.7109375" customWidth="1"/>
    <col min="4883" max="4883" width="0" hidden="1" customWidth="1"/>
    <col min="4884" max="4884" width="3.7109375" customWidth="1"/>
    <col min="4885" max="4885" width="11.140625" bestFit="1" customWidth="1"/>
    <col min="5114" max="5121" width="0" hidden="1" customWidth="1"/>
    <col min="5122" max="5124" width="3.7109375" customWidth="1"/>
    <col min="5125" max="5125" width="12.7109375" customWidth="1"/>
    <col min="5126" max="5126" width="47.42578125" customWidth="1"/>
    <col min="5127" max="5135" width="0" hidden="1" customWidth="1"/>
    <col min="5136" max="5136" width="11.7109375" customWidth="1"/>
    <col min="5137" max="5137" width="6.42578125" bestFit="1" customWidth="1"/>
    <col min="5138" max="5138" width="11.7109375" customWidth="1"/>
    <col min="5139" max="5139" width="0" hidden="1" customWidth="1"/>
    <col min="5140" max="5140" width="3.7109375" customWidth="1"/>
    <col min="5141" max="5141" width="11.140625" bestFit="1" customWidth="1"/>
    <col min="5370" max="5377" width="0" hidden="1" customWidth="1"/>
    <col min="5378" max="5380" width="3.7109375" customWidth="1"/>
    <col min="5381" max="5381" width="12.7109375" customWidth="1"/>
    <col min="5382" max="5382" width="47.42578125" customWidth="1"/>
    <col min="5383" max="5391" width="0" hidden="1" customWidth="1"/>
    <col min="5392" max="5392" width="11.7109375" customWidth="1"/>
    <col min="5393" max="5393" width="6.42578125" bestFit="1" customWidth="1"/>
    <col min="5394" max="5394" width="11.7109375" customWidth="1"/>
    <col min="5395" max="5395" width="0" hidden="1" customWidth="1"/>
    <col min="5396" max="5396" width="3.7109375" customWidth="1"/>
    <col min="5397" max="5397" width="11.140625" bestFit="1" customWidth="1"/>
    <col min="5626" max="5633" width="0" hidden="1" customWidth="1"/>
    <col min="5634" max="5636" width="3.7109375" customWidth="1"/>
    <col min="5637" max="5637" width="12.7109375" customWidth="1"/>
    <col min="5638" max="5638" width="47.42578125" customWidth="1"/>
    <col min="5639" max="5647" width="0" hidden="1" customWidth="1"/>
    <col min="5648" max="5648" width="11.7109375" customWidth="1"/>
    <col min="5649" max="5649" width="6.42578125" bestFit="1" customWidth="1"/>
    <col min="5650" max="5650" width="11.7109375" customWidth="1"/>
    <col min="5651" max="5651" width="0" hidden="1" customWidth="1"/>
    <col min="5652" max="5652" width="3.7109375" customWidth="1"/>
    <col min="5653" max="5653" width="11.140625" bestFit="1" customWidth="1"/>
    <col min="5882" max="5889" width="0" hidden="1" customWidth="1"/>
    <col min="5890" max="5892" width="3.7109375" customWidth="1"/>
    <col min="5893" max="5893" width="12.7109375" customWidth="1"/>
    <col min="5894" max="5894" width="47.42578125" customWidth="1"/>
    <col min="5895" max="5903" width="0" hidden="1" customWidth="1"/>
    <col min="5904" max="5904" width="11.7109375" customWidth="1"/>
    <col min="5905" max="5905" width="6.42578125" bestFit="1" customWidth="1"/>
    <col min="5906" max="5906" width="11.7109375" customWidth="1"/>
    <col min="5907" max="5907" width="0" hidden="1" customWidth="1"/>
    <col min="5908" max="5908" width="3.7109375" customWidth="1"/>
    <col min="5909" max="5909" width="11.140625" bestFit="1" customWidth="1"/>
    <col min="6138" max="6145" width="0" hidden="1" customWidth="1"/>
    <col min="6146" max="6148" width="3.7109375" customWidth="1"/>
    <col min="6149" max="6149" width="12.7109375" customWidth="1"/>
    <col min="6150" max="6150" width="47.42578125" customWidth="1"/>
    <col min="6151" max="6159" width="0" hidden="1" customWidth="1"/>
    <col min="6160" max="6160" width="11.7109375" customWidth="1"/>
    <col min="6161" max="6161" width="6.42578125" bestFit="1" customWidth="1"/>
    <col min="6162" max="6162" width="11.7109375" customWidth="1"/>
    <col min="6163" max="6163" width="0" hidden="1" customWidth="1"/>
    <col min="6164" max="6164" width="3.7109375" customWidth="1"/>
    <col min="6165" max="6165" width="11.140625" bestFit="1" customWidth="1"/>
    <col min="6394" max="6401" width="0" hidden="1" customWidth="1"/>
    <col min="6402" max="6404" width="3.7109375" customWidth="1"/>
    <col min="6405" max="6405" width="12.7109375" customWidth="1"/>
    <col min="6406" max="6406" width="47.42578125" customWidth="1"/>
    <col min="6407" max="6415" width="0" hidden="1" customWidth="1"/>
    <col min="6416" max="6416" width="11.7109375" customWidth="1"/>
    <col min="6417" max="6417" width="6.42578125" bestFit="1" customWidth="1"/>
    <col min="6418" max="6418" width="11.7109375" customWidth="1"/>
    <col min="6419" max="6419" width="0" hidden="1" customWidth="1"/>
    <col min="6420" max="6420" width="3.7109375" customWidth="1"/>
    <col min="6421" max="6421" width="11.140625" bestFit="1" customWidth="1"/>
    <col min="6650" max="6657" width="0" hidden="1" customWidth="1"/>
    <col min="6658" max="6660" width="3.7109375" customWidth="1"/>
    <col min="6661" max="6661" width="12.7109375" customWidth="1"/>
    <col min="6662" max="6662" width="47.42578125" customWidth="1"/>
    <col min="6663" max="6671" width="0" hidden="1" customWidth="1"/>
    <col min="6672" max="6672" width="11.7109375" customWidth="1"/>
    <col min="6673" max="6673" width="6.42578125" bestFit="1" customWidth="1"/>
    <col min="6674" max="6674" width="11.7109375" customWidth="1"/>
    <col min="6675" max="6675" width="0" hidden="1" customWidth="1"/>
    <col min="6676" max="6676" width="3.7109375" customWidth="1"/>
    <col min="6677" max="6677" width="11.140625" bestFit="1" customWidth="1"/>
    <col min="6906" max="6913" width="0" hidden="1" customWidth="1"/>
    <col min="6914" max="6916" width="3.7109375" customWidth="1"/>
    <col min="6917" max="6917" width="12.7109375" customWidth="1"/>
    <col min="6918" max="6918" width="47.42578125" customWidth="1"/>
    <col min="6919" max="6927" width="0" hidden="1" customWidth="1"/>
    <col min="6928" max="6928" width="11.7109375" customWidth="1"/>
    <col min="6929" max="6929" width="6.42578125" bestFit="1" customWidth="1"/>
    <col min="6930" max="6930" width="11.7109375" customWidth="1"/>
    <col min="6931" max="6931" width="0" hidden="1" customWidth="1"/>
    <col min="6932" max="6932" width="3.7109375" customWidth="1"/>
    <col min="6933" max="6933" width="11.140625" bestFit="1" customWidth="1"/>
    <col min="7162" max="7169" width="0" hidden="1" customWidth="1"/>
    <col min="7170" max="7172" width="3.7109375" customWidth="1"/>
    <col min="7173" max="7173" width="12.7109375" customWidth="1"/>
    <col min="7174" max="7174" width="47.42578125" customWidth="1"/>
    <col min="7175" max="7183" width="0" hidden="1" customWidth="1"/>
    <col min="7184" max="7184" width="11.7109375" customWidth="1"/>
    <col min="7185" max="7185" width="6.42578125" bestFit="1" customWidth="1"/>
    <col min="7186" max="7186" width="11.7109375" customWidth="1"/>
    <col min="7187" max="7187" width="0" hidden="1" customWidth="1"/>
    <col min="7188" max="7188" width="3.7109375" customWidth="1"/>
    <col min="7189" max="7189" width="11.140625" bestFit="1" customWidth="1"/>
    <col min="7418" max="7425" width="0" hidden="1" customWidth="1"/>
    <col min="7426" max="7428" width="3.7109375" customWidth="1"/>
    <col min="7429" max="7429" width="12.7109375" customWidth="1"/>
    <col min="7430" max="7430" width="47.42578125" customWidth="1"/>
    <col min="7431" max="7439" width="0" hidden="1" customWidth="1"/>
    <col min="7440" max="7440" width="11.7109375" customWidth="1"/>
    <col min="7441" max="7441" width="6.42578125" bestFit="1" customWidth="1"/>
    <col min="7442" max="7442" width="11.7109375" customWidth="1"/>
    <col min="7443" max="7443" width="0" hidden="1" customWidth="1"/>
    <col min="7444" max="7444" width="3.7109375" customWidth="1"/>
    <col min="7445" max="7445" width="11.140625" bestFit="1" customWidth="1"/>
    <col min="7674" max="7681" width="0" hidden="1" customWidth="1"/>
    <col min="7682" max="7684" width="3.7109375" customWidth="1"/>
    <col min="7685" max="7685" width="12.7109375" customWidth="1"/>
    <col min="7686" max="7686" width="47.42578125" customWidth="1"/>
    <col min="7687" max="7695" width="0" hidden="1" customWidth="1"/>
    <col min="7696" max="7696" width="11.7109375" customWidth="1"/>
    <col min="7697" max="7697" width="6.42578125" bestFit="1" customWidth="1"/>
    <col min="7698" max="7698" width="11.7109375" customWidth="1"/>
    <col min="7699" max="7699" width="0" hidden="1" customWidth="1"/>
    <col min="7700" max="7700" width="3.7109375" customWidth="1"/>
    <col min="7701" max="7701" width="11.140625" bestFit="1" customWidth="1"/>
    <col min="7930" max="7937" width="0" hidden="1" customWidth="1"/>
    <col min="7938" max="7940" width="3.7109375" customWidth="1"/>
    <col min="7941" max="7941" width="12.7109375" customWidth="1"/>
    <col min="7942" max="7942" width="47.42578125" customWidth="1"/>
    <col min="7943" max="7951" width="0" hidden="1" customWidth="1"/>
    <col min="7952" max="7952" width="11.7109375" customWidth="1"/>
    <col min="7953" max="7953" width="6.42578125" bestFit="1" customWidth="1"/>
    <col min="7954" max="7954" width="11.7109375" customWidth="1"/>
    <col min="7955" max="7955" width="0" hidden="1" customWidth="1"/>
    <col min="7956" max="7956" width="3.7109375" customWidth="1"/>
    <col min="7957" max="7957" width="11.140625" bestFit="1" customWidth="1"/>
    <col min="8186" max="8193" width="0" hidden="1" customWidth="1"/>
    <col min="8194" max="8196" width="3.7109375" customWidth="1"/>
    <col min="8197" max="8197" width="12.7109375" customWidth="1"/>
    <col min="8198" max="8198" width="47.42578125" customWidth="1"/>
    <col min="8199" max="8207" width="0" hidden="1" customWidth="1"/>
    <col min="8208" max="8208" width="11.7109375" customWidth="1"/>
    <col min="8209" max="8209" width="6.42578125" bestFit="1" customWidth="1"/>
    <col min="8210" max="8210" width="11.7109375" customWidth="1"/>
    <col min="8211" max="8211" width="0" hidden="1" customWidth="1"/>
    <col min="8212" max="8212" width="3.7109375" customWidth="1"/>
    <col min="8213" max="8213" width="11.140625" bestFit="1" customWidth="1"/>
    <col min="8442" max="8449" width="0" hidden="1" customWidth="1"/>
    <col min="8450" max="8452" width="3.7109375" customWidth="1"/>
    <col min="8453" max="8453" width="12.7109375" customWidth="1"/>
    <col min="8454" max="8454" width="47.42578125" customWidth="1"/>
    <col min="8455" max="8463" width="0" hidden="1" customWidth="1"/>
    <col min="8464" max="8464" width="11.7109375" customWidth="1"/>
    <col min="8465" max="8465" width="6.42578125" bestFit="1" customWidth="1"/>
    <col min="8466" max="8466" width="11.7109375" customWidth="1"/>
    <col min="8467" max="8467" width="0" hidden="1" customWidth="1"/>
    <col min="8468" max="8468" width="3.7109375" customWidth="1"/>
    <col min="8469" max="8469" width="11.140625" bestFit="1" customWidth="1"/>
    <col min="8698" max="8705" width="0" hidden="1" customWidth="1"/>
    <col min="8706" max="8708" width="3.7109375" customWidth="1"/>
    <col min="8709" max="8709" width="12.7109375" customWidth="1"/>
    <col min="8710" max="8710" width="47.42578125" customWidth="1"/>
    <col min="8711" max="8719" width="0" hidden="1" customWidth="1"/>
    <col min="8720" max="8720" width="11.7109375" customWidth="1"/>
    <col min="8721" max="8721" width="6.42578125" bestFit="1" customWidth="1"/>
    <col min="8722" max="8722" width="11.7109375" customWidth="1"/>
    <col min="8723" max="8723" width="0" hidden="1" customWidth="1"/>
    <col min="8724" max="8724" width="3.7109375" customWidth="1"/>
    <col min="8725" max="8725" width="11.140625" bestFit="1" customWidth="1"/>
    <col min="8954" max="8961" width="0" hidden="1" customWidth="1"/>
    <col min="8962" max="8964" width="3.7109375" customWidth="1"/>
    <col min="8965" max="8965" width="12.7109375" customWidth="1"/>
    <col min="8966" max="8966" width="47.42578125" customWidth="1"/>
    <col min="8967" max="8975" width="0" hidden="1" customWidth="1"/>
    <col min="8976" max="8976" width="11.7109375" customWidth="1"/>
    <col min="8977" max="8977" width="6.42578125" bestFit="1" customWidth="1"/>
    <col min="8978" max="8978" width="11.7109375" customWidth="1"/>
    <col min="8979" max="8979" width="0" hidden="1" customWidth="1"/>
    <col min="8980" max="8980" width="3.7109375" customWidth="1"/>
    <col min="8981" max="8981" width="11.140625" bestFit="1" customWidth="1"/>
    <col min="9210" max="9217" width="0" hidden="1" customWidth="1"/>
    <col min="9218" max="9220" width="3.7109375" customWidth="1"/>
    <col min="9221" max="9221" width="12.7109375" customWidth="1"/>
    <col min="9222" max="9222" width="47.42578125" customWidth="1"/>
    <col min="9223" max="9231" width="0" hidden="1" customWidth="1"/>
    <col min="9232" max="9232" width="11.7109375" customWidth="1"/>
    <col min="9233" max="9233" width="6.42578125" bestFit="1" customWidth="1"/>
    <col min="9234" max="9234" width="11.7109375" customWidth="1"/>
    <col min="9235" max="9235" width="0" hidden="1" customWidth="1"/>
    <col min="9236" max="9236" width="3.7109375" customWidth="1"/>
    <col min="9237" max="9237" width="11.140625" bestFit="1" customWidth="1"/>
    <col min="9466" max="9473" width="0" hidden="1" customWidth="1"/>
    <col min="9474" max="9476" width="3.7109375" customWidth="1"/>
    <col min="9477" max="9477" width="12.7109375" customWidth="1"/>
    <col min="9478" max="9478" width="47.42578125" customWidth="1"/>
    <col min="9479" max="9487" width="0" hidden="1" customWidth="1"/>
    <col min="9488" max="9488" width="11.7109375" customWidth="1"/>
    <col min="9489" max="9489" width="6.42578125" bestFit="1" customWidth="1"/>
    <col min="9490" max="9490" width="11.7109375" customWidth="1"/>
    <col min="9491" max="9491" width="0" hidden="1" customWidth="1"/>
    <col min="9492" max="9492" width="3.7109375" customWidth="1"/>
    <col min="9493" max="9493" width="11.140625" bestFit="1" customWidth="1"/>
    <col min="9722" max="9729" width="0" hidden="1" customWidth="1"/>
    <col min="9730" max="9732" width="3.7109375" customWidth="1"/>
    <col min="9733" max="9733" width="12.7109375" customWidth="1"/>
    <col min="9734" max="9734" width="47.42578125" customWidth="1"/>
    <col min="9735" max="9743" width="0" hidden="1" customWidth="1"/>
    <col min="9744" max="9744" width="11.7109375" customWidth="1"/>
    <col min="9745" max="9745" width="6.42578125" bestFit="1" customWidth="1"/>
    <col min="9746" max="9746" width="11.7109375" customWidth="1"/>
    <col min="9747" max="9747" width="0" hidden="1" customWidth="1"/>
    <col min="9748" max="9748" width="3.7109375" customWidth="1"/>
    <col min="9749" max="9749" width="11.140625" bestFit="1" customWidth="1"/>
    <col min="9978" max="9985" width="0" hidden="1" customWidth="1"/>
    <col min="9986" max="9988" width="3.7109375" customWidth="1"/>
    <col min="9989" max="9989" width="12.7109375" customWidth="1"/>
    <col min="9990" max="9990" width="47.42578125" customWidth="1"/>
    <col min="9991" max="9999" width="0" hidden="1" customWidth="1"/>
    <col min="10000" max="10000" width="11.7109375" customWidth="1"/>
    <col min="10001" max="10001" width="6.42578125" bestFit="1" customWidth="1"/>
    <col min="10002" max="10002" width="11.7109375" customWidth="1"/>
    <col min="10003" max="10003" width="0" hidden="1" customWidth="1"/>
    <col min="10004" max="10004" width="3.7109375" customWidth="1"/>
    <col min="10005" max="10005" width="11.140625" bestFit="1" customWidth="1"/>
    <col min="10234" max="10241" width="0" hidden="1" customWidth="1"/>
    <col min="10242" max="10244" width="3.7109375" customWidth="1"/>
    <col min="10245" max="10245" width="12.7109375" customWidth="1"/>
    <col min="10246" max="10246" width="47.42578125" customWidth="1"/>
    <col min="10247" max="10255" width="0" hidden="1" customWidth="1"/>
    <col min="10256" max="10256" width="11.7109375" customWidth="1"/>
    <col min="10257" max="10257" width="6.42578125" bestFit="1" customWidth="1"/>
    <col min="10258" max="10258" width="11.7109375" customWidth="1"/>
    <col min="10259" max="10259" width="0" hidden="1" customWidth="1"/>
    <col min="10260" max="10260" width="3.7109375" customWidth="1"/>
    <col min="10261" max="10261" width="11.140625" bestFit="1" customWidth="1"/>
    <col min="10490" max="10497" width="0" hidden="1" customWidth="1"/>
    <col min="10498" max="10500" width="3.7109375" customWidth="1"/>
    <col min="10501" max="10501" width="12.7109375" customWidth="1"/>
    <col min="10502" max="10502" width="47.42578125" customWidth="1"/>
    <col min="10503" max="10511" width="0" hidden="1" customWidth="1"/>
    <col min="10512" max="10512" width="11.7109375" customWidth="1"/>
    <col min="10513" max="10513" width="6.42578125" bestFit="1" customWidth="1"/>
    <col min="10514" max="10514" width="11.7109375" customWidth="1"/>
    <col min="10515" max="10515" width="0" hidden="1" customWidth="1"/>
    <col min="10516" max="10516" width="3.7109375" customWidth="1"/>
    <col min="10517" max="10517" width="11.140625" bestFit="1" customWidth="1"/>
    <col min="10746" max="10753" width="0" hidden="1" customWidth="1"/>
    <col min="10754" max="10756" width="3.7109375" customWidth="1"/>
    <col min="10757" max="10757" width="12.7109375" customWidth="1"/>
    <col min="10758" max="10758" width="47.42578125" customWidth="1"/>
    <col min="10759" max="10767" width="0" hidden="1" customWidth="1"/>
    <col min="10768" max="10768" width="11.7109375" customWidth="1"/>
    <col min="10769" max="10769" width="6.42578125" bestFit="1" customWidth="1"/>
    <col min="10770" max="10770" width="11.7109375" customWidth="1"/>
    <col min="10771" max="10771" width="0" hidden="1" customWidth="1"/>
    <col min="10772" max="10772" width="3.7109375" customWidth="1"/>
    <col min="10773" max="10773" width="11.140625" bestFit="1" customWidth="1"/>
    <col min="11002" max="11009" width="0" hidden="1" customWidth="1"/>
    <col min="11010" max="11012" width="3.7109375" customWidth="1"/>
    <col min="11013" max="11013" width="12.7109375" customWidth="1"/>
    <col min="11014" max="11014" width="47.42578125" customWidth="1"/>
    <col min="11015" max="11023" width="0" hidden="1" customWidth="1"/>
    <col min="11024" max="11024" width="11.7109375" customWidth="1"/>
    <col min="11025" max="11025" width="6.42578125" bestFit="1" customWidth="1"/>
    <col min="11026" max="11026" width="11.7109375" customWidth="1"/>
    <col min="11027" max="11027" width="0" hidden="1" customWidth="1"/>
    <col min="11028" max="11028" width="3.7109375" customWidth="1"/>
    <col min="11029" max="11029" width="11.140625" bestFit="1" customWidth="1"/>
    <col min="11258" max="11265" width="0" hidden="1" customWidth="1"/>
    <col min="11266" max="11268" width="3.7109375" customWidth="1"/>
    <col min="11269" max="11269" width="12.7109375" customWidth="1"/>
    <col min="11270" max="11270" width="47.42578125" customWidth="1"/>
    <col min="11271" max="11279" width="0" hidden="1" customWidth="1"/>
    <col min="11280" max="11280" width="11.7109375" customWidth="1"/>
    <col min="11281" max="11281" width="6.42578125" bestFit="1" customWidth="1"/>
    <col min="11282" max="11282" width="11.7109375" customWidth="1"/>
    <col min="11283" max="11283" width="0" hidden="1" customWidth="1"/>
    <col min="11284" max="11284" width="3.7109375" customWidth="1"/>
    <col min="11285" max="11285" width="11.140625" bestFit="1" customWidth="1"/>
    <col min="11514" max="11521" width="0" hidden="1" customWidth="1"/>
    <col min="11522" max="11524" width="3.7109375" customWidth="1"/>
    <col min="11525" max="11525" width="12.7109375" customWidth="1"/>
    <col min="11526" max="11526" width="47.42578125" customWidth="1"/>
    <col min="11527" max="11535" width="0" hidden="1" customWidth="1"/>
    <col min="11536" max="11536" width="11.7109375" customWidth="1"/>
    <col min="11537" max="11537" width="6.42578125" bestFit="1" customWidth="1"/>
    <col min="11538" max="11538" width="11.7109375" customWidth="1"/>
    <col min="11539" max="11539" width="0" hidden="1" customWidth="1"/>
    <col min="11540" max="11540" width="3.7109375" customWidth="1"/>
    <col min="11541" max="11541" width="11.140625" bestFit="1" customWidth="1"/>
    <col min="11770" max="11777" width="0" hidden="1" customWidth="1"/>
    <col min="11778" max="11780" width="3.7109375" customWidth="1"/>
    <col min="11781" max="11781" width="12.7109375" customWidth="1"/>
    <col min="11782" max="11782" width="47.42578125" customWidth="1"/>
    <col min="11783" max="11791" width="0" hidden="1" customWidth="1"/>
    <col min="11792" max="11792" width="11.7109375" customWidth="1"/>
    <col min="11793" max="11793" width="6.42578125" bestFit="1" customWidth="1"/>
    <col min="11794" max="11794" width="11.7109375" customWidth="1"/>
    <col min="11795" max="11795" width="0" hidden="1" customWidth="1"/>
    <col min="11796" max="11796" width="3.7109375" customWidth="1"/>
    <col min="11797" max="11797" width="11.140625" bestFit="1" customWidth="1"/>
    <col min="12026" max="12033" width="0" hidden="1" customWidth="1"/>
    <col min="12034" max="12036" width="3.7109375" customWidth="1"/>
    <col min="12037" max="12037" width="12.7109375" customWidth="1"/>
    <col min="12038" max="12038" width="47.42578125" customWidth="1"/>
    <col min="12039" max="12047" width="0" hidden="1" customWidth="1"/>
    <col min="12048" max="12048" width="11.7109375" customWidth="1"/>
    <col min="12049" max="12049" width="6.42578125" bestFit="1" customWidth="1"/>
    <col min="12050" max="12050" width="11.7109375" customWidth="1"/>
    <col min="12051" max="12051" width="0" hidden="1" customWidth="1"/>
    <col min="12052" max="12052" width="3.7109375" customWidth="1"/>
    <col min="12053" max="12053" width="11.140625" bestFit="1" customWidth="1"/>
    <col min="12282" max="12289" width="0" hidden="1" customWidth="1"/>
    <col min="12290" max="12292" width="3.7109375" customWidth="1"/>
    <col min="12293" max="12293" width="12.7109375" customWidth="1"/>
    <col min="12294" max="12294" width="47.42578125" customWidth="1"/>
    <col min="12295" max="12303" width="0" hidden="1" customWidth="1"/>
    <col min="12304" max="12304" width="11.7109375" customWidth="1"/>
    <col min="12305" max="12305" width="6.42578125" bestFit="1" customWidth="1"/>
    <col min="12306" max="12306" width="11.7109375" customWidth="1"/>
    <col min="12307" max="12307" width="0" hidden="1" customWidth="1"/>
    <col min="12308" max="12308" width="3.7109375" customWidth="1"/>
    <col min="12309" max="12309" width="11.140625" bestFit="1" customWidth="1"/>
    <col min="12538" max="12545" width="0" hidden="1" customWidth="1"/>
    <col min="12546" max="12548" width="3.7109375" customWidth="1"/>
    <col min="12549" max="12549" width="12.7109375" customWidth="1"/>
    <col min="12550" max="12550" width="47.42578125" customWidth="1"/>
    <col min="12551" max="12559" width="0" hidden="1" customWidth="1"/>
    <col min="12560" max="12560" width="11.7109375" customWidth="1"/>
    <col min="12561" max="12561" width="6.42578125" bestFit="1" customWidth="1"/>
    <col min="12562" max="12562" width="11.7109375" customWidth="1"/>
    <col min="12563" max="12563" width="0" hidden="1" customWidth="1"/>
    <col min="12564" max="12564" width="3.7109375" customWidth="1"/>
    <col min="12565" max="12565" width="11.140625" bestFit="1" customWidth="1"/>
    <col min="12794" max="12801" width="0" hidden="1" customWidth="1"/>
    <col min="12802" max="12804" width="3.7109375" customWidth="1"/>
    <col min="12805" max="12805" width="12.7109375" customWidth="1"/>
    <col min="12806" max="12806" width="47.42578125" customWidth="1"/>
    <col min="12807" max="12815" width="0" hidden="1" customWidth="1"/>
    <col min="12816" max="12816" width="11.7109375" customWidth="1"/>
    <col min="12817" max="12817" width="6.42578125" bestFit="1" customWidth="1"/>
    <col min="12818" max="12818" width="11.7109375" customWidth="1"/>
    <col min="12819" max="12819" width="0" hidden="1" customWidth="1"/>
    <col min="12820" max="12820" width="3.7109375" customWidth="1"/>
    <col min="12821" max="12821" width="11.140625" bestFit="1" customWidth="1"/>
    <col min="13050" max="13057" width="0" hidden="1" customWidth="1"/>
    <col min="13058" max="13060" width="3.7109375" customWidth="1"/>
    <col min="13061" max="13061" width="12.7109375" customWidth="1"/>
    <col min="13062" max="13062" width="47.42578125" customWidth="1"/>
    <col min="13063" max="13071" width="0" hidden="1" customWidth="1"/>
    <col min="13072" max="13072" width="11.7109375" customWidth="1"/>
    <col min="13073" max="13073" width="6.42578125" bestFit="1" customWidth="1"/>
    <col min="13074" max="13074" width="11.7109375" customWidth="1"/>
    <col min="13075" max="13075" width="0" hidden="1" customWidth="1"/>
    <col min="13076" max="13076" width="3.7109375" customWidth="1"/>
    <col min="13077" max="13077" width="11.140625" bestFit="1" customWidth="1"/>
    <col min="13306" max="13313" width="0" hidden="1" customWidth="1"/>
    <col min="13314" max="13316" width="3.7109375" customWidth="1"/>
    <col min="13317" max="13317" width="12.7109375" customWidth="1"/>
    <col min="13318" max="13318" width="47.42578125" customWidth="1"/>
    <col min="13319" max="13327" width="0" hidden="1" customWidth="1"/>
    <col min="13328" max="13328" width="11.7109375" customWidth="1"/>
    <col min="13329" max="13329" width="6.42578125" bestFit="1" customWidth="1"/>
    <col min="13330" max="13330" width="11.7109375" customWidth="1"/>
    <col min="13331" max="13331" width="0" hidden="1" customWidth="1"/>
    <col min="13332" max="13332" width="3.7109375" customWidth="1"/>
    <col min="13333" max="13333" width="11.140625" bestFit="1" customWidth="1"/>
    <col min="13562" max="13569" width="0" hidden="1" customWidth="1"/>
    <col min="13570" max="13572" width="3.7109375" customWidth="1"/>
    <col min="13573" max="13573" width="12.7109375" customWidth="1"/>
    <col min="13574" max="13574" width="47.42578125" customWidth="1"/>
    <col min="13575" max="13583" width="0" hidden="1" customWidth="1"/>
    <col min="13584" max="13584" width="11.7109375" customWidth="1"/>
    <col min="13585" max="13585" width="6.42578125" bestFit="1" customWidth="1"/>
    <col min="13586" max="13586" width="11.7109375" customWidth="1"/>
    <col min="13587" max="13587" width="0" hidden="1" customWidth="1"/>
    <col min="13588" max="13588" width="3.7109375" customWidth="1"/>
    <col min="13589" max="13589" width="11.140625" bestFit="1" customWidth="1"/>
    <col min="13818" max="13825" width="0" hidden="1" customWidth="1"/>
    <col min="13826" max="13828" width="3.7109375" customWidth="1"/>
    <col min="13829" max="13829" width="12.7109375" customWidth="1"/>
    <col min="13830" max="13830" width="47.42578125" customWidth="1"/>
    <col min="13831" max="13839" width="0" hidden="1" customWidth="1"/>
    <col min="13840" max="13840" width="11.7109375" customWidth="1"/>
    <col min="13841" max="13841" width="6.42578125" bestFit="1" customWidth="1"/>
    <col min="13842" max="13842" width="11.7109375" customWidth="1"/>
    <col min="13843" max="13843" width="0" hidden="1" customWidth="1"/>
    <col min="13844" max="13844" width="3.7109375" customWidth="1"/>
    <col min="13845" max="13845" width="11.140625" bestFit="1" customWidth="1"/>
    <col min="14074" max="14081" width="0" hidden="1" customWidth="1"/>
    <col min="14082" max="14084" width="3.7109375" customWidth="1"/>
    <col min="14085" max="14085" width="12.7109375" customWidth="1"/>
    <col min="14086" max="14086" width="47.42578125" customWidth="1"/>
    <col min="14087" max="14095" width="0" hidden="1" customWidth="1"/>
    <col min="14096" max="14096" width="11.7109375" customWidth="1"/>
    <col min="14097" max="14097" width="6.42578125" bestFit="1" customWidth="1"/>
    <col min="14098" max="14098" width="11.7109375" customWidth="1"/>
    <col min="14099" max="14099" width="0" hidden="1" customWidth="1"/>
    <col min="14100" max="14100" width="3.7109375" customWidth="1"/>
    <col min="14101" max="14101" width="11.140625" bestFit="1" customWidth="1"/>
    <col min="14330" max="14337" width="0" hidden="1" customWidth="1"/>
    <col min="14338" max="14340" width="3.7109375" customWidth="1"/>
    <col min="14341" max="14341" width="12.7109375" customWidth="1"/>
    <col min="14342" max="14342" width="47.42578125" customWidth="1"/>
    <col min="14343" max="14351" width="0" hidden="1" customWidth="1"/>
    <col min="14352" max="14352" width="11.7109375" customWidth="1"/>
    <col min="14353" max="14353" width="6.42578125" bestFit="1" customWidth="1"/>
    <col min="14354" max="14354" width="11.7109375" customWidth="1"/>
    <col min="14355" max="14355" width="0" hidden="1" customWidth="1"/>
    <col min="14356" max="14356" width="3.7109375" customWidth="1"/>
    <col min="14357" max="14357" width="11.140625" bestFit="1" customWidth="1"/>
    <col min="14586" max="14593" width="0" hidden="1" customWidth="1"/>
    <col min="14594" max="14596" width="3.7109375" customWidth="1"/>
    <col min="14597" max="14597" width="12.7109375" customWidth="1"/>
    <col min="14598" max="14598" width="47.42578125" customWidth="1"/>
    <col min="14599" max="14607" width="0" hidden="1" customWidth="1"/>
    <col min="14608" max="14608" width="11.7109375" customWidth="1"/>
    <col min="14609" max="14609" width="6.42578125" bestFit="1" customWidth="1"/>
    <col min="14610" max="14610" width="11.7109375" customWidth="1"/>
    <col min="14611" max="14611" width="0" hidden="1" customWidth="1"/>
    <col min="14612" max="14612" width="3.7109375" customWidth="1"/>
    <col min="14613" max="14613" width="11.140625" bestFit="1" customWidth="1"/>
    <col min="14842" max="14849" width="0" hidden="1" customWidth="1"/>
    <col min="14850" max="14852" width="3.7109375" customWidth="1"/>
    <col min="14853" max="14853" width="12.7109375" customWidth="1"/>
    <col min="14854" max="14854" width="47.42578125" customWidth="1"/>
    <col min="14855" max="14863" width="0" hidden="1" customWidth="1"/>
    <col min="14864" max="14864" width="11.7109375" customWidth="1"/>
    <col min="14865" max="14865" width="6.42578125" bestFit="1" customWidth="1"/>
    <col min="14866" max="14866" width="11.7109375" customWidth="1"/>
    <col min="14867" max="14867" width="0" hidden="1" customWidth="1"/>
    <col min="14868" max="14868" width="3.7109375" customWidth="1"/>
    <col min="14869" max="14869" width="11.140625" bestFit="1" customWidth="1"/>
    <col min="15098" max="15105" width="0" hidden="1" customWidth="1"/>
    <col min="15106" max="15108" width="3.7109375" customWidth="1"/>
    <col min="15109" max="15109" width="12.7109375" customWidth="1"/>
    <col min="15110" max="15110" width="47.42578125" customWidth="1"/>
    <col min="15111" max="15119" width="0" hidden="1" customWidth="1"/>
    <col min="15120" max="15120" width="11.7109375" customWidth="1"/>
    <col min="15121" max="15121" width="6.42578125" bestFit="1" customWidth="1"/>
    <col min="15122" max="15122" width="11.7109375" customWidth="1"/>
    <col min="15123" max="15123" width="0" hidden="1" customWidth="1"/>
    <col min="15124" max="15124" width="3.7109375" customWidth="1"/>
    <col min="15125" max="15125" width="11.140625" bestFit="1" customWidth="1"/>
    <col min="15354" max="15361" width="0" hidden="1" customWidth="1"/>
    <col min="15362" max="15364" width="3.7109375" customWidth="1"/>
    <col min="15365" max="15365" width="12.7109375" customWidth="1"/>
    <col min="15366" max="15366" width="47.42578125" customWidth="1"/>
    <col min="15367" max="15375" width="0" hidden="1" customWidth="1"/>
    <col min="15376" max="15376" width="11.7109375" customWidth="1"/>
    <col min="15377" max="15377" width="6.42578125" bestFit="1" customWidth="1"/>
    <col min="15378" max="15378" width="11.7109375" customWidth="1"/>
    <col min="15379" max="15379" width="0" hidden="1" customWidth="1"/>
    <col min="15380" max="15380" width="3.7109375" customWidth="1"/>
    <col min="15381" max="15381" width="11.140625" bestFit="1" customWidth="1"/>
    <col min="15610" max="15617" width="0" hidden="1" customWidth="1"/>
    <col min="15618" max="15620" width="3.7109375" customWidth="1"/>
    <col min="15621" max="15621" width="12.7109375" customWidth="1"/>
    <col min="15622" max="15622" width="47.42578125" customWidth="1"/>
    <col min="15623" max="15631" width="0" hidden="1" customWidth="1"/>
    <col min="15632" max="15632" width="11.7109375" customWidth="1"/>
    <col min="15633" max="15633" width="6.42578125" bestFit="1" customWidth="1"/>
    <col min="15634" max="15634" width="11.7109375" customWidth="1"/>
    <col min="15635" max="15635" width="0" hidden="1" customWidth="1"/>
    <col min="15636" max="15636" width="3.7109375" customWidth="1"/>
    <col min="15637" max="15637" width="11.140625" bestFit="1" customWidth="1"/>
    <col min="15866" max="15873" width="0" hidden="1" customWidth="1"/>
    <col min="15874" max="15876" width="3.7109375" customWidth="1"/>
    <col min="15877" max="15877" width="12.7109375" customWidth="1"/>
    <col min="15878" max="15878" width="47.42578125" customWidth="1"/>
    <col min="15879" max="15887" width="0" hidden="1" customWidth="1"/>
    <col min="15888" max="15888" width="11.7109375" customWidth="1"/>
    <col min="15889" max="15889" width="6.42578125" bestFit="1" customWidth="1"/>
    <col min="15890" max="15890" width="11.7109375" customWidth="1"/>
    <col min="15891" max="15891" width="0" hidden="1" customWidth="1"/>
    <col min="15892" max="15892" width="3.7109375" customWidth="1"/>
    <col min="15893" max="15893" width="11.140625" bestFit="1" customWidth="1"/>
    <col min="16122" max="16129" width="0" hidden="1" customWidth="1"/>
    <col min="16130" max="16132" width="3.7109375" customWidth="1"/>
    <col min="16133" max="16133" width="12.7109375" customWidth="1"/>
    <col min="16134" max="16134" width="47.42578125" customWidth="1"/>
    <col min="16135" max="16143" width="0" hidden="1" customWidth="1"/>
    <col min="16144" max="16144" width="11.7109375" customWidth="1"/>
    <col min="16145" max="16145" width="6.42578125" bestFit="1" customWidth="1"/>
    <col min="16146" max="16146" width="11.7109375" customWidth="1"/>
    <col min="16147" max="16147" width="0" hidden="1" customWidth="1"/>
    <col min="16148" max="16148" width="3.7109375" customWidth="1"/>
    <col min="16149" max="16149" width="11.140625" bestFit="1" customWidth="1"/>
  </cols>
  <sheetData>
    <row r="1" spans="12:28" hidden="1"/>
    <row r="2" spans="12:28" hidden="1"/>
    <row r="3" spans="12:28" hidden="1"/>
    <row r="4" spans="12:28" ht="3" customHeight="1"/>
    <row r="5" spans="12:28" ht="22.5" customHeight="1">
      <c r="L5" s="1" t="s">
        <v>667</v>
      </c>
      <c r="M5" s="1"/>
      <c r="N5" s="1"/>
      <c r="O5" s="1"/>
      <c r="P5" s="1"/>
      <c r="Q5" s="1"/>
      <c r="R5" s="1"/>
      <c r="S5" s="1"/>
      <c r="T5" s="1"/>
    </row>
    <row r="6" spans="12:28" ht="3" customHeight="1"/>
    <row r="7" spans="12:28">
      <c r="M7" t="s">
        <v>502</v>
      </c>
      <c r="O7" s="1" t="str">
        <f>IF(NameOrPr_ch="",IF(NameOrPr="","",NameOrPr),NameOrPr_ch)</f>
        <v>Комитет по тарифам и ценовой политике ЛО</v>
      </c>
      <c r="P7" s="1"/>
      <c r="Q7" s="1"/>
      <c r="R7" s="1"/>
      <c r="S7" s="1"/>
      <c r="T7" s="1"/>
    </row>
    <row r="8" spans="12:28">
      <c r="M8" t="s">
        <v>597</v>
      </c>
      <c r="O8" s="1" t="str">
        <f>IF(datePr_ch="",IF(datePr="","",datePr),datePr_ch)</f>
        <v>16.11.2022</v>
      </c>
      <c r="P8" s="1"/>
      <c r="Q8" s="1"/>
      <c r="R8" s="1"/>
      <c r="S8" s="1"/>
      <c r="T8" s="1"/>
    </row>
    <row r="9" spans="12:28">
      <c r="M9" t="s">
        <v>596</v>
      </c>
      <c r="O9" s="1" t="str">
        <f>IF(numberPr_ch="",IF(numberPr="","",numberPr),numberPr_ch)</f>
        <v>№132-п от 16.11.2022 г.; №529-п от 28.11.2022 г.</v>
      </c>
      <c r="P9" s="1"/>
      <c r="Q9" s="1"/>
      <c r="R9" s="1"/>
      <c r="S9" s="1"/>
      <c r="T9" s="1"/>
    </row>
    <row r="10" spans="12:28">
      <c r="M10" t="s">
        <v>501</v>
      </c>
      <c r="O10" s="1" t="str">
        <f>IF(IstPub_ch="",IF(IstPub="","",IstPub),IstPub_ch)</f>
        <v>https://tarif.lenobl.ru</v>
      </c>
      <c r="P10" s="1"/>
      <c r="Q10" s="1"/>
      <c r="R10" s="1"/>
      <c r="S10" s="1"/>
      <c r="T10" s="1"/>
    </row>
    <row r="11" spans="12:28" hidden="1">
      <c r="Z11" t="s">
        <v>373</v>
      </c>
    </row>
    <row r="12" spans="12:28">
      <c r="O12" s="1"/>
      <c r="P12" s="1"/>
      <c r="Q12" s="1"/>
      <c r="R12" s="1"/>
      <c r="S12" s="1"/>
      <c r="T12" s="1"/>
      <c r="U12" s="1"/>
      <c r="V12" s="1"/>
      <c r="W12" s="1"/>
      <c r="X12" s="1"/>
      <c r="Y12" s="1"/>
      <c r="Z12" s="1"/>
    </row>
    <row r="13" spans="12:28" ht="14.25" customHeight="1">
      <c r="L13" s="1" t="s">
        <v>454</v>
      </c>
      <c r="M13" s="1"/>
      <c r="N13" s="1"/>
      <c r="O13" s="1"/>
      <c r="P13" s="1"/>
      <c r="Q13" s="1"/>
      <c r="R13" s="1"/>
      <c r="S13" s="1"/>
      <c r="T13" s="1"/>
      <c r="U13" s="1"/>
      <c r="V13" s="1"/>
      <c r="W13" s="1"/>
      <c r="X13" s="1"/>
      <c r="Y13" s="1"/>
      <c r="Z13" s="1"/>
      <c r="AA13" s="1"/>
      <c r="AB13" s="1" t="s">
        <v>455</v>
      </c>
    </row>
    <row r="14" spans="12:28" ht="14.25" customHeight="1">
      <c r="L14" s="1" t="s">
        <v>92</v>
      </c>
      <c r="M14" s="1" t="s">
        <v>640</v>
      </c>
      <c r="O14" s="1" t="s">
        <v>642</v>
      </c>
      <c r="P14" s="1"/>
      <c r="Q14" s="1"/>
      <c r="R14" s="1"/>
      <c r="S14" s="1"/>
      <c r="T14" s="1"/>
      <c r="U14" s="1"/>
      <c r="V14" s="1"/>
      <c r="W14" s="1"/>
      <c r="X14" s="1"/>
      <c r="Y14" s="1"/>
      <c r="Z14" s="1" t="s">
        <v>341</v>
      </c>
      <c r="AA14" s="1" t="s">
        <v>275</v>
      </c>
      <c r="AB14" s="1"/>
    </row>
    <row r="15" spans="12:28" ht="14.25" customHeight="1">
      <c r="L15" s="1"/>
      <c r="M15" s="1"/>
      <c r="O15" s="1" t="s">
        <v>668</v>
      </c>
      <c r="P15" s="1" t="s">
        <v>621</v>
      </c>
      <c r="Q15" s="1" t="s">
        <v>622</v>
      </c>
      <c r="R15" s="1" t="s">
        <v>271</v>
      </c>
      <c r="S15" s="1"/>
      <c r="T15" s="1" t="s">
        <v>271</v>
      </c>
      <c r="U15" s="1"/>
      <c r="W15" s="1" t="s">
        <v>655</v>
      </c>
      <c r="X15" s="1"/>
      <c r="Y15" s="1"/>
      <c r="Z15" s="1"/>
      <c r="AA15" s="1"/>
      <c r="AB15" s="1"/>
    </row>
    <row r="16" spans="12:28" ht="56.25" customHeight="1">
      <c r="L16" s="1"/>
      <c r="M16" s="1"/>
      <c r="O16" s="1"/>
      <c r="P16" s="1"/>
      <c r="Q16" s="1"/>
      <c r="R16" t="s">
        <v>623</v>
      </c>
      <c r="S16" t="s">
        <v>624</v>
      </c>
      <c r="T16" t="s">
        <v>625</v>
      </c>
      <c r="U16" t="s">
        <v>626</v>
      </c>
      <c r="W16" t="s">
        <v>274</v>
      </c>
      <c r="X16" s="1" t="s">
        <v>273</v>
      </c>
      <c r="Y16" s="1"/>
      <c r="Z16" s="1"/>
      <c r="AA16" s="1"/>
      <c r="AB16" s="1"/>
    </row>
    <row r="17" spans="1:32">
      <c r="K17">
        <v>1</v>
      </c>
      <c r="L17" t="s">
        <v>93</v>
      </c>
      <c r="M17" t="s">
        <v>49</v>
      </c>
      <c r="N17" t="s">
        <v>49</v>
      </c>
      <c r="O17">
        <f ca="1">OFFSET(O17,0,-1)+1</f>
        <v>3</v>
      </c>
      <c r="P17">
        <f t="shared" ref="P17:W17" ca="1" si="0">OFFSET(P17,0,-1)+1</f>
        <v>4</v>
      </c>
      <c r="Q17">
        <f t="shared" ca="1" si="0"/>
        <v>5</v>
      </c>
      <c r="R17">
        <f t="shared" ca="1" si="0"/>
        <v>6</v>
      </c>
      <c r="S17">
        <f t="shared" ca="1" si="0"/>
        <v>7</v>
      </c>
      <c r="T17">
        <f t="shared" ca="1" si="0"/>
        <v>8</v>
      </c>
      <c r="U17">
        <f t="shared" ca="1" si="0"/>
        <v>9</v>
      </c>
      <c r="V17">
        <f ca="1">OFFSET(V17,0,-1)</f>
        <v>9</v>
      </c>
      <c r="W17">
        <f t="shared" ca="1" si="0"/>
        <v>10</v>
      </c>
      <c r="X17" s="1">
        <f ca="1">OFFSET(X17,0,-1)+1</f>
        <v>11</v>
      </c>
      <c r="Y17" s="1"/>
      <c r="Z17">
        <f ca="1">OFFSET(Z17,0,-2)+1</f>
        <v>12</v>
      </c>
      <c r="AB17">
        <f ca="1">OFFSET(AB17,0,-2)+1</f>
        <v>13</v>
      </c>
    </row>
    <row r="18" spans="1:32">
      <c r="A18" s="1">
        <v>1</v>
      </c>
      <c r="L18">
        <f>mergeValue(A18)</f>
        <v>1</v>
      </c>
      <c r="M18" t="s">
        <v>20</v>
      </c>
      <c r="O18" s="1"/>
      <c r="P18" s="1"/>
      <c r="Q18" s="1"/>
      <c r="R18" s="1"/>
      <c r="S18" s="1"/>
      <c r="T18" s="1"/>
      <c r="U18" s="1"/>
      <c r="V18" s="1"/>
      <c r="W18" s="1"/>
      <c r="X18" s="1"/>
      <c r="Y18" s="1"/>
      <c r="Z18" s="1"/>
      <c r="AA18" s="1"/>
      <c r="AB18" t="s">
        <v>476</v>
      </c>
    </row>
    <row r="19" spans="1:32">
      <c r="A19" s="1"/>
      <c r="B19" s="1">
        <v>1</v>
      </c>
      <c r="L19" t="str">
        <f>mergeValue(A19) &amp;"."&amp; mergeValue(B19)</f>
        <v>1.1</v>
      </c>
      <c r="M19" t="s">
        <v>16</v>
      </c>
      <c r="O19" s="1"/>
      <c r="P19" s="1"/>
      <c r="Q19" s="1"/>
      <c r="R19" s="1"/>
      <c r="S19" s="1"/>
      <c r="T19" s="1"/>
      <c r="U19" s="1"/>
      <c r="V19" s="1"/>
      <c r="W19" s="1"/>
      <c r="X19" s="1"/>
      <c r="Y19" s="1"/>
      <c r="Z19" s="1"/>
      <c r="AA19" s="1"/>
      <c r="AB19" t="s">
        <v>477</v>
      </c>
    </row>
    <row r="20" spans="1:32">
      <c r="A20" s="1"/>
      <c r="B20" s="1"/>
      <c r="C20" s="1">
        <v>1</v>
      </c>
      <c r="L20" t="str">
        <f>mergeValue(A20) &amp;"."&amp; mergeValue(B20)&amp;"."&amp; mergeValue(C20)</f>
        <v>1.1.1</v>
      </c>
      <c r="M20" t="s">
        <v>7</v>
      </c>
      <c r="O20" s="1"/>
      <c r="P20" s="1"/>
      <c r="Q20" s="1"/>
      <c r="R20" s="1"/>
      <c r="S20" s="1"/>
      <c r="T20" s="1"/>
      <c r="U20" s="1"/>
      <c r="V20" s="1"/>
      <c r="W20" s="1"/>
      <c r="X20" s="1"/>
      <c r="Y20" s="1"/>
      <c r="Z20" s="1"/>
      <c r="AA20" s="1"/>
      <c r="AB20" t="s">
        <v>634</v>
      </c>
    </row>
    <row r="21" spans="1:32">
      <c r="A21" s="1"/>
      <c r="B21" s="1"/>
      <c r="C21" s="1"/>
      <c r="D21" s="1">
        <v>1</v>
      </c>
      <c r="L21" t="str">
        <f>mergeValue(A21) &amp;"."&amp; mergeValue(B21)&amp;"."&amp; mergeValue(C21)&amp;"."&amp; mergeValue(D21)</f>
        <v>1.1.1.1</v>
      </c>
      <c r="M21" t="s">
        <v>22</v>
      </c>
      <c r="O21" s="1"/>
      <c r="P21" s="1"/>
      <c r="Q21" s="1"/>
      <c r="R21" s="1"/>
      <c r="S21" s="1"/>
      <c r="T21" s="1"/>
      <c r="U21" s="1"/>
      <c r="V21" s="1"/>
      <c r="W21" s="1"/>
      <c r="X21" s="1"/>
      <c r="Y21" s="1"/>
      <c r="Z21" s="1"/>
      <c r="AA21" s="1"/>
      <c r="AB21" t="s">
        <v>635</v>
      </c>
    </row>
    <row r="22" spans="1:32" ht="0.2" customHeight="1">
      <c r="A22" s="1"/>
      <c r="B22" s="1"/>
      <c r="C22" s="1"/>
      <c r="D22" s="1"/>
      <c r="E22" s="1">
        <v>1</v>
      </c>
    </row>
    <row r="23" spans="1:32">
      <c r="A23" s="1"/>
      <c r="B23" s="1"/>
      <c r="C23" s="1"/>
      <c r="D23" s="1"/>
      <c r="E23" s="1"/>
      <c r="F23" s="1">
        <v>1</v>
      </c>
      <c r="I23" s="1"/>
      <c r="L23" t="str">
        <f>mergeValue(A23) &amp;"."&amp; mergeValue(B23)&amp;"."&amp; mergeValue(C23)&amp;"."&amp; mergeValue(D23)&amp;"."&amp; mergeValue(F23)</f>
        <v>1.1.1.1.1</v>
      </c>
      <c r="M23" t="s">
        <v>10</v>
      </c>
      <c r="O23" s="1"/>
      <c r="P23" s="1"/>
      <c r="Q23" s="1"/>
      <c r="R23" s="1"/>
      <c r="S23" s="1"/>
      <c r="T23" s="1"/>
      <c r="U23" s="1"/>
      <c r="V23" s="1"/>
      <c r="W23" s="1"/>
      <c r="X23" s="1"/>
      <c r="Y23" s="1"/>
      <c r="Z23" s="1"/>
      <c r="AA23" s="1"/>
      <c r="AB23" t="s">
        <v>636</v>
      </c>
      <c r="AD23" t="str">
        <f>strCheckUnique(AE23:AE28)</f>
        <v/>
      </c>
    </row>
    <row r="24" spans="1:32">
      <c r="A24" s="1"/>
      <c r="B24" s="1"/>
      <c r="C24" s="1"/>
      <c r="D24" s="1"/>
      <c r="E24" s="1"/>
      <c r="F24" s="1"/>
      <c r="G24" s="1">
        <v>1</v>
      </c>
      <c r="I24" s="1"/>
      <c r="J24" s="1"/>
      <c r="L24" t="str">
        <f>mergeValue(A24) &amp;"."&amp; mergeValue(B24)&amp;"."&amp; mergeValue(C24)&amp;"."&amp; mergeValue(D24)&amp;"."&amp; mergeValue(F24)&amp;"."&amp; mergeValue(G24)</f>
        <v>1.1.1.1.1.1</v>
      </c>
      <c r="M24" t="s">
        <v>651</v>
      </c>
      <c r="V24" t="str">
        <f>W24 &amp; "-" &amp; Y24</f>
        <v>-</v>
      </c>
      <c r="W24" s="1"/>
      <c r="X24" s="1" t="s">
        <v>84</v>
      </c>
      <c r="Y24" s="1"/>
      <c r="Z24" s="1" t="s">
        <v>85</v>
      </c>
      <c r="AB24" t="s">
        <v>669</v>
      </c>
      <c r="AC24" t="str">
        <f>strCheckDate(O24:AA24)</f>
        <v/>
      </c>
      <c r="AE24" t="str">
        <f>IF(M24="","",M24 )</f>
        <v>горячая вода в системе централизованного теплоснабжения на горячее водоснабжение</v>
      </c>
    </row>
    <row r="25" spans="1:32" ht="99" customHeight="1">
      <c r="A25" s="1"/>
      <c r="B25" s="1"/>
      <c r="C25" s="1"/>
      <c r="D25" s="1"/>
      <c r="E25" s="1"/>
      <c r="F25" s="1"/>
      <c r="G25" s="1"/>
      <c r="H25">
        <v>1</v>
      </c>
      <c r="I25" s="1"/>
      <c r="J25" s="1"/>
      <c r="L25" t="str">
        <f>mergeValue(A25) &amp;"."&amp; mergeValue(B25)&amp;"."&amp; mergeValue(C25)&amp;"."&amp; mergeValue(D25)&amp;"."&amp; mergeValue(F25)&amp;"."&amp; mergeValue(G25)&amp;"."&amp; mergeValue(H25)</f>
        <v>1.1.1.1.1.1.1</v>
      </c>
      <c r="V25" t="str">
        <f>W25 &amp; "-" &amp; Y25</f>
        <v>-</v>
      </c>
      <c r="W25" s="1"/>
      <c r="X25" s="1"/>
      <c r="Y25" s="1"/>
      <c r="Z25" s="1"/>
      <c r="AB25" s="1" t="s">
        <v>670</v>
      </c>
      <c r="AC25" t="str">
        <f>strCheckDate(O25:AA25)</f>
        <v/>
      </c>
    </row>
    <row r="26" spans="1:32" ht="14.25" hidden="1" customHeight="1">
      <c r="A26" s="1"/>
      <c r="B26" s="1"/>
      <c r="C26" s="1"/>
      <c r="D26" s="1"/>
      <c r="E26" s="1"/>
      <c r="F26" s="1"/>
      <c r="G26" s="1"/>
      <c r="I26" s="1"/>
      <c r="J26" s="1"/>
      <c r="W26" s="1"/>
      <c r="X26" s="1"/>
      <c r="Y26" s="1"/>
      <c r="Z26" s="1"/>
      <c r="AB26" s="1"/>
      <c r="AF26">
        <f ca="1">OFFSET(AF26,-1,0)</f>
        <v>0</v>
      </c>
    </row>
    <row r="27" spans="1:32" ht="15" customHeight="1">
      <c r="A27" s="1"/>
      <c r="B27" s="1"/>
      <c r="C27" s="1"/>
      <c r="D27" s="1"/>
      <c r="E27" s="1"/>
      <c r="F27" s="1"/>
      <c r="G27" s="1"/>
      <c r="I27" s="1"/>
      <c r="J27" s="1"/>
      <c r="M27" t="s">
        <v>41</v>
      </c>
      <c r="AB27" s="1"/>
    </row>
    <row r="28" spans="1:32" ht="15" customHeight="1">
      <c r="A28" s="1"/>
      <c r="B28" s="1"/>
      <c r="C28" s="1"/>
      <c r="D28" s="1"/>
      <c r="E28" s="1"/>
      <c r="F28" s="1"/>
      <c r="I28" s="1"/>
      <c r="M28" t="s">
        <v>25</v>
      </c>
    </row>
    <row r="29" spans="1:32" ht="15" customHeight="1">
      <c r="A29" s="1"/>
      <c r="B29" s="1"/>
      <c r="C29" s="1"/>
      <c r="D29" s="1"/>
      <c r="E29" s="1"/>
      <c r="M29" t="s">
        <v>11</v>
      </c>
    </row>
    <row r="30" spans="1:32" ht="14.25" hidden="1" customHeight="1">
      <c r="A30" s="1"/>
      <c r="B30" s="1"/>
      <c r="C30" s="1"/>
    </row>
    <row r="31" spans="1:32">
      <c r="A31" s="1"/>
      <c r="B31" s="1"/>
      <c r="C31" s="1"/>
      <c r="M31" t="s">
        <v>17</v>
      </c>
    </row>
    <row r="32" spans="1:32" ht="15" customHeight="1">
      <c r="A32" s="1"/>
      <c r="B32" s="1"/>
      <c r="M32" t="s">
        <v>18</v>
      </c>
    </row>
    <row r="33" spans="1:23" ht="15" customHeight="1">
      <c r="A33" s="1"/>
      <c r="M33" t="s">
        <v>19</v>
      </c>
    </row>
    <row r="34" spans="1:23" ht="15" customHeight="1">
      <c r="M34" t="s">
        <v>309</v>
      </c>
    </row>
    <row r="35" spans="1:23" ht="3" customHeight="1"/>
    <row r="36" spans="1:23" ht="89.25" customHeight="1">
      <c r="L36">
        <v>1</v>
      </c>
      <c r="M36" s="1" t="s">
        <v>673</v>
      </c>
      <c r="N36" s="1"/>
      <c r="O36" s="1"/>
      <c r="P36" s="1"/>
      <c r="Q36" s="1"/>
      <c r="R36" s="1"/>
      <c r="S36" s="1"/>
      <c r="T36" s="1"/>
      <c r="U36" s="1"/>
      <c r="V36" s="1"/>
      <c r="W36" s="1"/>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sheetPr codeName="List05_10">
    <tabColor theme="0" tint="-0.249977111117893"/>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209</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30.11.2022</v>
      </c>
      <c r="I7" t="s">
        <v>493</v>
      </c>
    </row>
    <row r="8" spans="1:10">
      <c r="A8" s="1">
        <v>1</v>
      </c>
      <c r="F8" t="str">
        <f>"2." &amp;mergeValue(A8)</f>
        <v>2.1</v>
      </c>
      <c r="G8" t="s">
        <v>494</v>
      </c>
      <c r="I8" t="s">
        <v>591</v>
      </c>
    </row>
    <row r="9" spans="1:10">
      <c r="A9" s="1"/>
      <c r="F9" t="str">
        <f>"3." &amp;mergeValue(A9)</f>
        <v>3.1</v>
      </c>
      <c r="G9" t="s">
        <v>495</v>
      </c>
      <c r="I9" t="s">
        <v>589</v>
      </c>
    </row>
    <row r="10" spans="1:10">
      <c r="A10" s="1"/>
      <c r="F10" t="str">
        <f>"4."&amp;mergeValue(A10)</f>
        <v>4.1</v>
      </c>
      <c r="G10" t="s">
        <v>496</v>
      </c>
      <c r="H10" t="s">
        <v>458</v>
      </c>
    </row>
    <row r="11" spans="1:10">
      <c r="A11" s="1"/>
      <c r="B11" s="1">
        <v>1</v>
      </c>
      <c r="F11" t="str">
        <f>"4."&amp;mergeValue(A11) &amp;"."&amp;mergeValue(B11)</f>
        <v>4.1.1</v>
      </c>
      <c r="G11" t="s">
        <v>593</v>
      </c>
      <c r="H11" t="str">
        <f>IF(region_name="","",region_name)</f>
        <v>Ленинградская область</v>
      </c>
      <c r="I11" t="s">
        <v>499</v>
      </c>
    </row>
    <row r="12" spans="1:10">
      <c r="A12" s="1"/>
      <c r="B12" s="1"/>
      <c r="C12" s="1">
        <v>1</v>
      </c>
      <c r="F12" t="str">
        <f>"4."&amp;mergeValue(A12) &amp;"."&amp;mergeValue(B12)&amp;"."&amp;mergeValue(C12)</f>
        <v>4.1.1.1</v>
      </c>
      <c r="G12" t="s">
        <v>497</v>
      </c>
      <c r="I12" t="s">
        <v>500</v>
      </c>
    </row>
    <row r="13" spans="1:10" ht="39" customHeight="1">
      <c r="A13" s="1"/>
      <c r="B13" s="1"/>
      <c r="C13" s="1"/>
      <c r="D13">
        <v>1</v>
      </c>
      <c r="F13" t="str">
        <f>"4."&amp;mergeValue(A13) &amp;"."&amp;mergeValue(B13)&amp;"."&amp;mergeValue(C13)&amp;"."&amp;mergeValue(D13)</f>
        <v>4.1.1.1.1</v>
      </c>
      <c r="G13" t="s">
        <v>498</v>
      </c>
      <c r="I13" s="1" t="s">
        <v>592</v>
      </c>
    </row>
    <row r="14" spans="1:10">
      <c r="A14" s="1"/>
      <c r="B14" s="1"/>
      <c r="C14" s="1"/>
      <c r="G14" t="s">
        <v>4</v>
      </c>
      <c r="I14" s="1"/>
    </row>
    <row r="15" spans="1:10">
      <c r="A15" s="1"/>
      <c r="B15" s="1"/>
      <c r="G15" t="s">
        <v>403</v>
      </c>
    </row>
    <row r="16" spans="1:10">
      <c r="A16" s="1"/>
      <c r="G16" t="s">
        <v>506</v>
      </c>
    </row>
    <row r="17" spans="7:8">
      <c r="G17" t="s">
        <v>505</v>
      </c>
    </row>
    <row r="18" spans="7:8" ht="3" customHeight="1"/>
    <row r="19" spans="7:8" ht="15" customHeight="1">
      <c r="G19" s="1" t="s">
        <v>594</v>
      </c>
      <c r="H19" s="1"/>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sheetPr codeName="List06_10">
    <tabColor rgb="FFEAEBEE"/>
    <pageSetUpPr fitToPage="1"/>
  </sheetPr>
  <dimension ref="A1:AI34"/>
  <sheetViews>
    <sheetView showGridLines="0" topLeftCell="I4" workbookViewId="0"/>
  </sheetViews>
  <sheetFormatPr defaultColWidth="10.5703125" defaultRowHeight="15"/>
  <cols>
    <col min="1" max="6" width="10.5703125" hidden="1" customWidth="1"/>
    <col min="7" max="8" width="7" hidden="1" customWidth="1"/>
    <col min="9" max="11" width="3.7109375" customWidth="1"/>
    <col min="12" max="12" width="12.7109375" customWidth="1"/>
    <col min="13" max="13" width="47.42578125" customWidth="1"/>
    <col min="14" max="16" width="3.7109375" customWidth="1"/>
    <col min="17" max="17" width="23.7109375" customWidth="1"/>
    <col min="18" max="20" width="3.7109375" customWidth="1"/>
    <col min="21" max="21" width="23.7109375" customWidth="1"/>
    <col min="22" max="24" width="3.7109375" customWidth="1"/>
    <col min="25" max="27" width="23.7109375" customWidth="1"/>
    <col min="28" max="28" width="11.7109375" customWidth="1"/>
    <col min="29" max="29" width="3.7109375" customWidth="1"/>
    <col min="30" max="30" width="11.7109375" customWidth="1"/>
    <col min="31" max="31" width="8.5703125" hidden="1" customWidth="1"/>
    <col min="32" max="32" width="4.7109375" customWidth="1"/>
    <col min="33" max="33" width="115.7109375" customWidth="1"/>
    <col min="36" max="36" width="13.42578125" customWidth="1"/>
    <col min="247" max="254" width="0" hidden="1" customWidth="1"/>
    <col min="255" max="257" width="3.7109375" customWidth="1"/>
    <col min="258" max="258" width="12.7109375" customWidth="1"/>
    <col min="259" max="259" width="47.42578125" customWidth="1"/>
    <col min="260" max="260" width="5.5703125" customWidth="1"/>
    <col min="261" max="262" width="3.7109375" customWidth="1"/>
    <col min="263" max="263" width="22" customWidth="1"/>
    <col min="264" max="264" width="5.5703125" customWidth="1"/>
    <col min="265" max="266" width="3.7109375" customWidth="1"/>
    <col min="267" max="267" width="22" customWidth="1"/>
    <col min="268" max="268" width="5.5703125" customWidth="1"/>
    <col min="269" max="270" width="3.7109375" customWidth="1"/>
    <col min="271" max="271" width="22" customWidth="1"/>
    <col min="272" max="273" width="15.7109375" customWidth="1"/>
    <col min="274" max="274" width="11.7109375" customWidth="1"/>
    <col min="275" max="275" width="6.42578125" bestFit="1" customWidth="1"/>
    <col min="276" max="276" width="11.7109375" customWidth="1"/>
    <col min="277" max="277" width="0" hidden="1" customWidth="1"/>
    <col min="278" max="278" width="3.7109375" customWidth="1"/>
    <col min="279" max="279" width="11.140625" bestFit="1" customWidth="1"/>
    <col min="282" max="282" width="13.42578125" customWidth="1"/>
    <col min="503" max="510" width="0" hidden="1" customWidth="1"/>
    <col min="511" max="513" width="3.7109375" customWidth="1"/>
    <col min="514" max="514" width="12.7109375" customWidth="1"/>
    <col min="515" max="515" width="47.42578125" customWidth="1"/>
    <col min="516" max="516" width="5.5703125" customWidth="1"/>
    <col min="517" max="518" width="3.7109375" customWidth="1"/>
    <col min="519" max="519" width="22" customWidth="1"/>
    <col min="520" max="520" width="5.5703125" customWidth="1"/>
    <col min="521" max="522" width="3.7109375" customWidth="1"/>
    <col min="523" max="523" width="22" customWidth="1"/>
    <col min="524" max="524" width="5.5703125" customWidth="1"/>
    <col min="525" max="526" width="3.7109375" customWidth="1"/>
    <col min="527" max="527" width="22" customWidth="1"/>
    <col min="528" max="529" width="15.7109375" customWidth="1"/>
    <col min="530" max="530" width="11.7109375" customWidth="1"/>
    <col min="531" max="531" width="6.42578125" bestFit="1" customWidth="1"/>
    <col min="532" max="532" width="11.7109375" customWidth="1"/>
    <col min="533" max="533" width="0" hidden="1" customWidth="1"/>
    <col min="534" max="534" width="3.7109375" customWidth="1"/>
    <col min="535" max="535" width="11.140625" bestFit="1" customWidth="1"/>
    <col min="538" max="538" width="13.42578125" customWidth="1"/>
    <col min="759" max="766" width="0" hidden="1" customWidth="1"/>
    <col min="767" max="769" width="3.7109375" customWidth="1"/>
    <col min="770" max="770" width="12.7109375" customWidth="1"/>
    <col min="771" max="771" width="47.42578125" customWidth="1"/>
    <col min="772" max="772" width="5.5703125" customWidth="1"/>
    <col min="773" max="774" width="3.7109375" customWidth="1"/>
    <col min="775" max="775" width="22" customWidth="1"/>
    <col min="776" max="776" width="5.5703125" customWidth="1"/>
    <col min="777" max="778" width="3.7109375" customWidth="1"/>
    <col min="779" max="779" width="22" customWidth="1"/>
    <col min="780" max="780" width="5.5703125" customWidth="1"/>
    <col min="781" max="782" width="3.7109375" customWidth="1"/>
    <col min="783" max="783" width="22" customWidth="1"/>
    <col min="784" max="785" width="15.7109375" customWidth="1"/>
    <col min="786" max="786" width="11.7109375" customWidth="1"/>
    <col min="787" max="787" width="6.42578125" bestFit="1" customWidth="1"/>
    <col min="788" max="788" width="11.7109375" customWidth="1"/>
    <col min="789" max="789" width="0" hidden="1" customWidth="1"/>
    <col min="790" max="790" width="3.7109375" customWidth="1"/>
    <col min="791" max="791" width="11.140625" bestFit="1" customWidth="1"/>
    <col min="794" max="794" width="13.42578125" customWidth="1"/>
    <col min="1015" max="1022" width="0" hidden="1" customWidth="1"/>
    <col min="1023" max="1025" width="3.7109375" customWidth="1"/>
    <col min="1026" max="1026" width="12.7109375" customWidth="1"/>
    <col min="1027" max="1027" width="47.42578125" customWidth="1"/>
    <col min="1028" max="1028" width="5.5703125" customWidth="1"/>
    <col min="1029" max="1030" width="3.7109375" customWidth="1"/>
    <col min="1031" max="1031" width="22" customWidth="1"/>
    <col min="1032" max="1032" width="5.5703125" customWidth="1"/>
    <col min="1033" max="1034" width="3.7109375" customWidth="1"/>
    <col min="1035" max="1035" width="22" customWidth="1"/>
    <col min="1036" max="1036" width="5.5703125" customWidth="1"/>
    <col min="1037" max="1038" width="3.7109375" customWidth="1"/>
    <col min="1039" max="1039" width="22" customWidth="1"/>
    <col min="1040" max="1041" width="15.7109375" customWidth="1"/>
    <col min="1042" max="1042" width="11.7109375" customWidth="1"/>
    <col min="1043" max="1043" width="6.42578125" bestFit="1" customWidth="1"/>
    <col min="1044" max="1044" width="11.7109375" customWidth="1"/>
    <col min="1045" max="1045" width="0" hidden="1" customWidth="1"/>
    <col min="1046" max="1046" width="3.7109375" customWidth="1"/>
    <col min="1047" max="1047" width="11.140625" bestFit="1" customWidth="1"/>
    <col min="1050" max="1050" width="13.42578125" customWidth="1"/>
    <col min="1271" max="1278" width="0" hidden="1" customWidth="1"/>
    <col min="1279" max="1281" width="3.7109375" customWidth="1"/>
    <col min="1282" max="1282" width="12.7109375" customWidth="1"/>
    <col min="1283" max="1283" width="47.42578125" customWidth="1"/>
    <col min="1284" max="1284" width="5.5703125" customWidth="1"/>
    <col min="1285" max="1286" width="3.7109375" customWidth="1"/>
    <col min="1287" max="1287" width="22" customWidth="1"/>
    <col min="1288" max="1288" width="5.5703125" customWidth="1"/>
    <col min="1289" max="1290" width="3.7109375" customWidth="1"/>
    <col min="1291" max="1291" width="22" customWidth="1"/>
    <col min="1292" max="1292" width="5.5703125" customWidth="1"/>
    <col min="1293" max="1294" width="3.7109375" customWidth="1"/>
    <col min="1295" max="1295" width="22" customWidth="1"/>
    <col min="1296" max="1297" width="15.7109375" customWidth="1"/>
    <col min="1298" max="1298" width="11.7109375" customWidth="1"/>
    <col min="1299" max="1299" width="6.42578125" bestFit="1" customWidth="1"/>
    <col min="1300" max="1300" width="11.7109375" customWidth="1"/>
    <col min="1301" max="1301" width="0" hidden="1" customWidth="1"/>
    <col min="1302" max="1302" width="3.7109375" customWidth="1"/>
    <col min="1303" max="1303" width="11.140625" bestFit="1" customWidth="1"/>
    <col min="1306" max="1306" width="13.42578125" customWidth="1"/>
    <col min="1527" max="1534" width="0" hidden="1" customWidth="1"/>
    <col min="1535" max="1537" width="3.7109375" customWidth="1"/>
    <col min="1538" max="1538" width="12.7109375" customWidth="1"/>
    <col min="1539" max="1539" width="47.42578125" customWidth="1"/>
    <col min="1540" max="1540" width="5.5703125" customWidth="1"/>
    <col min="1541" max="1542" width="3.7109375" customWidth="1"/>
    <col min="1543" max="1543" width="22" customWidth="1"/>
    <col min="1544" max="1544" width="5.5703125" customWidth="1"/>
    <col min="1545" max="1546" width="3.7109375" customWidth="1"/>
    <col min="1547" max="1547" width="22" customWidth="1"/>
    <col min="1548" max="1548" width="5.5703125" customWidth="1"/>
    <col min="1549" max="1550" width="3.7109375" customWidth="1"/>
    <col min="1551" max="1551" width="22" customWidth="1"/>
    <col min="1552" max="1553" width="15.7109375" customWidth="1"/>
    <col min="1554" max="1554" width="11.7109375" customWidth="1"/>
    <col min="1555" max="1555" width="6.42578125" bestFit="1" customWidth="1"/>
    <col min="1556" max="1556" width="11.7109375" customWidth="1"/>
    <col min="1557" max="1557" width="0" hidden="1" customWidth="1"/>
    <col min="1558" max="1558" width="3.7109375" customWidth="1"/>
    <col min="1559" max="1559" width="11.140625" bestFit="1" customWidth="1"/>
    <col min="1562" max="1562" width="13.42578125" customWidth="1"/>
    <col min="1783" max="1790" width="0" hidden="1" customWidth="1"/>
    <col min="1791" max="1793" width="3.7109375" customWidth="1"/>
    <col min="1794" max="1794" width="12.7109375" customWidth="1"/>
    <col min="1795" max="1795" width="47.42578125" customWidth="1"/>
    <col min="1796" max="1796" width="5.5703125" customWidth="1"/>
    <col min="1797" max="1798" width="3.7109375" customWidth="1"/>
    <col min="1799" max="1799" width="22" customWidth="1"/>
    <col min="1800" max="1800" width="5.5703125" customWidth="1"/>
    <col min="1801" max="1802" width="3.7109375" customWidth="1"/>
    <col min="1803" max="1803" width="22" customWidth="1"/>
    <col min="1804" max="1804" width="5.5703125" customWidth="1"/>
    <col min="1805" max="1806" width="3.7109375" customWidth="1"/>
    <col min="1807" max="1807" width="22" customWidth="1"/>
    <col min="1808" max="1809" width="15.7109375" customWidth="1"/>
    <col min="1810" max="1810" width="11.7109375" customWidth="1"/>
    <col min="1811" max="1811" width="6.42578125" bestFit="1" customWidth="1"/>
    <col min="1812" max="1812" width="11.7109375" customWidth="1"/>
    <col min="1813" max="1813" width="0" hidden="1" customWidth="1"/>
    <col min="1814" max="1814" width="3.7109375" customWidth="1"/>
    <col min="1815" max="1815" width="11.140625" bestFit="1" customWidth="1"/>
    <col min="1818" max="1818" width="13.42578125" customWidth="1"/>
    <col min="2039" max="2046" width="0" hidden="1" customWidth="1"/>
    <col min="2047" max="2049" width="3.7109375" customWidth="1"/>
    <col min="2050" max="2050" width="12.7109375" customWidth="1"/>
    <col min="2051" max="2051" width="47.42578125" customWidth="1"/>
    <col min="2052" max="2052" width="5.5703125" customWidth="1"/>
    <col min="2053" max="2054" width="3.7109375" customWidth="1"/>
    <col min="2055" max="2055" width="22" customWidth="1"/>
    <col min="2056" max="2056" width="5.5703125" customWidth="1"/>
    <col min="2057" max="2058" width="3.7109375" customWidth="1"/>
    <col min="2059" max="2059" width="22" customWidth="1"/>
    <col min="2060" max="2060" width="5.5703125" customWidth="1"/>
    <col min="2061" max="2062" width="3.7109375" customWidth="1"/>
    <col min="2063" max="2063" width="22" customWidth="1"/>
    <col min="2064" max="2065" width="15.7109375" customWidth="1"/>
    <col min="2066" max="2066" width="11.7109375" customWidth="1"/>
    <col min="2067" max="2067" width="6.42578125" bestFit="1" customWidth="1"/>
    <col min="2068" max="2068" width="11.7109375" customWidth="1"/>
    <col min="2069" max="2069" width="0" hidden="1" customWidth="1"/>
    <col min="2070" max="2070" width="3.7109375" customWidth="1"/>
    <col min="2071" max="2071" width="11.140625" bestFit="1" customWidth="1"/>
    <col min="2074" max="2074" width="13.42578125" customWidth="1"/>
    <col min="2295" max="2302" width="0" hidden="1" customWidth="1"/>
    <col min="2303" max="2305" width="3.7109375" customWidth="1"/>
    <col min="2306" max="2306" width="12.7109375" customWidth="1"/>
    <col min="2307" max="2307" width="47.42578125" customWidth="1"/>
    <col min="2308" max="2308" width="5.5703125" customWidth="1"/>
    <col min="2309" max="2310" width="3.7109375" customWidth="1"/>
    <col min="2311" max="2311" width="22" customWidth="1"/>
    <col min="2312" max="2312" width="5.5703125" customWidth="1"/>
    <col min="2313" max="2314" width="3.7109375" customWidth="1"/>
    <col min="2315" max="2315" width="22" customWidth="1"/>
    <col min="2316" max="2316" width="5.5703125" customWidth="1"/>
    <col min="2317" max="2318" width="3.7109375" customWidth="1"/>
    <col min="2319" max="2319" width="22" customWidth="1"/>
    <col min="2320" max="2321" width="15.7109375" customWidth="1"/>
    <col min="2322" max="2322" width="11.7109375" customWidth="1"/>
    <col min="2323" max="2323" width="6.42578125" bestFit="1" customWidth="1"/>
    <col min="2324" max="2324" width="11.7109375" customWidth="1"/>
    <col min="2325" max="2325" width="0" hidden="1" customWidth="1"/>
    <col min="2326" max="2326" width="3.7109375" customWidth="1"/>
    <col min="2327" max="2327" width="11.140625" bestFit="1" customWidth="1"/>
    <col min="2330" max="2330" width="13.42578125" customWidth="1"/>
    <col min="2551" max="2558" width="0" hidden="1" customWidth="1"/>
    <col min="2559" max="2561" width="3.7109375" customWidth="1"/>
    <col min="2562" max="2562" width="12.7109375" customWidth="1"/>
    <col min="2563" max="2563" width="47.42578125" customWidth="1"/>
    <col min="2564" max="2564" width="5.5703125" customWidth="1"/>
    <col min="2565" max="2566" width="3.7109375" customWidth="1"/>
    <col min="2567" max="2567" width="22" customWidth="1"/>
    <col min="2568" max="2568" width="5.5703125" customWidth="1"/>
    <col min="2569" max="2570" width="3.7109375" customWidth="1"/>
    <col min="2571" max="2571" width="22" customWidth="1"/>
    <col min="2572" max="2572" width="5.5703125" customWidth="1"/>
    <col min="2573" max="2574" width="3.7109375" customWidth="1"/>
    <col min="2575" max="2575" width="22" customWidth="1"/>
    <col min="2576" max="2577" width="15.7109375" customWidth="1"/>
    <col min="2578" max="2578" width="11.7109375" customWidth="1"/>
    <col min="2579" max="2579" width="6.42578125" bestFit="1" customWidth="1"/>
    <col min="2580" max="2580" width="11.7109375" customWidth="1"/>
    <col min="2581" max="2581" width="0" hidden="1" customWidth="1"/>
    <col min="2582" max="2582" width="3.7109375" customWidth="1"/>
    <col min="2583" max="2583" width="11.140625" bestFit="1" customWidth="1"/>
    <col min="2586" max="2586" width="13.42578125" customWidth="1"/>
    <col min="2807" max="2814" width="0" hidden="1" customWidth="1"/>
    <col min="2815" max="2817" width="3.7109375" customWidth="1"/>
    <col min="2818" max="2818" width="12.7109375" customWidth="1"/>
    <col min="2819" max="2819" width="47.42578125" customWidth="1"/>
    <col min="2820" max="2820" width="5.5703125" customWidth="1"/>
    <col min="2821" max="2822" width="3.7109375" customWidth="1"/>
    <col min="2823" max="2823" width="22" customWidth="1"/>
    <col min="2824" max="2824" width="5.5703125" customWidth="1"/>
    <col min="2825" max="2826" width="3.7109375" customWidth="1"/>
    <col min="2827" max="2827" width="22" customWidth="1"/>
    <col min="2828" max="2828" width="5.5703125" customWidth="1"/>
    <col min="2829" max="2830" width="3.7109375" customWidth="1"/>
    <col min="2831" max="2831" width="22" customWidth="1"/>
    <col min="2832" max="2833" width="15.7109375" customWidth="1"/>
    <col min="2834" max="2834" width="11.7109375" customWidth="1"/>
    <col min="2835" max="2835" width="6.42578125" bestFit="1" customWidth="1"/>
    <col min="2836" max="2836" width="11.7109375" customWidth="1"/>
    <col min="2837" max="2837" width="0" hidden="1" customWidth="1"/>
    <col min="2838" max="2838" width="3.7109375" customWidth="1"/>
    <col min="2839" max="2839" width="11.140625" bestFit="1" customWidth="1"/>
    <col min="2842" max="2842" width="13.42578125" customWidth="1"/>
    <col min="3063" max="3070" width="0" hidden="1" customWidth="1"/>
    <col min="3071" max="3073" width="3.7109375" customWidth="1"/>
    <col min="3074" max="3074" width="12.7109375" customWidth="1"/>
    <col min="3075" max="3075" width="47.42578125" customWidth="1"/>
    <col min="3076" max="3076" width="5.5703125" customWidth="1"/>
    <col min="3077" max="3078" width="3.7109375" customWidth="1"/>
    <col min="3079" max="3079" width="22" customWidth="1"/>
    <col min="3080" max="3080" width="5.5703125" customWidth="1"/>
    <col min="3081" max="3082" width="3.7109375" customWidth="1"/>
    <col min="3083" max="3083" width="22" customWidth="1"/>
    <col min="3084" max="3084" width="5.5703125" customWidth="1"/>
    <col min="3085" max="3086" width="3.7109375" customWidth="1"/>
    <col min="3087" max="3087" width="22" customWidth="1"/>
    <col min="3088" max="3089" width="15.7109375" customWidth="1"/>
    <col min="3090" max="3090" width="11.7109375" customWidth="1"/>
    <col min="3091" max="3091" width="6.42578125" bestFit="1" customWidth="1"/>
    <col min="3092" max="3092" width="11.7109375" customWidth="1"/>
    <col min="3093" max="3093" width="0" hidden="1" customWidth="1"/>
    <col min="3094" max="3094" width="3.7109375" customWidth="1"/>
    <col min="3095" max="3095" width="11.140625" bestFit="1" customWidth="1"/>
    <col min="3098" max="3098" width="13.42578125" customWidth="1"/>
    <col min="3319" max="3326" width="0" hidden="1" customWidth="1"/>
    <col min="3327" max="3329" width="3.7109375" customWidth="1"/>
    <col min="3330" max="3330" width="12.7109375" customWidth="1"/>
    <col min="3331" max="3331" width="47.42578125" customWidth="1"/>
    <col min="3332" max="3332" width="5.5703125" customWidth="1"/>
    <col min="3333" max="3334" width="3.7109375" customWidth="1"/>
    <col min="3335" max="3335" width="22" customWidth="1"/>
    <col min="3336" max="3336" width="5.5703125" customWidth="1"/>
    <col min="3337" max="3338" width="3.7109375" customWidth="1"/>
    <col min="3339" max="3339" width="22" customWidth="1"/>
    <col min="3340" max="3340" width="5.5703125" customWidth="1"/>
    <col min="3341" max="3342" width="3.7109375" customWidth="1"/>
    <col min="3343" max="3343" width="22" customWidth="1"/>
    <col min="3344" max="3345" width="15.7109375" customWidth="1"/>
    <col min="3346" max="3346" width="11.7109375" customWidth="1"/>
    <col min="3347" max="3347" width="6.42578125" bestFit="1" customWidth="1"/>
    <col min="3348" max="3348" width="11.7109375" customWidth="1"/>
    <col min="3349" max="3349" width="0" hidden="1" customWidth="1"/>
    <col min="3350" max="3350" width="3.7109375" customWidth="1"/>
    <col min="3351" max="3351" width="11.140625" bestFit="1" customWidth="1"/>
    <col min="3354" max="3354" width="13.42578125" customWidth="1"/>
    <col min="3575" max="3582" width="0" hidden="1" customWidth="1"/>
    <col min="3583" max="3585" width="3.7109375" customWidth="1"/>
    <col min="3586" max="3586" width="12.7109375" customWidth="1"/>
    <col min="3587" max="3587" width="47.42578125" customWidth="1"/>
    <col min="3588" max="3588" width="5.5703125" customWidth="1"/>
    <col min="3589" max="3590" width="3.7109375" customWidth="1"/>
    <col min="3591" max="3591" width="22" customWidth="1"/>
    <col min="3592" max="3592" width="5.5703125" customWidth="1"/>
    <col min="3593" max="3594" width="3.7109375" customWidth="1"/>
    <col min="3595" max="3595" width="22" customWidth="1"/>
    <col min="3596" max="3596" width="5.5703125" customWidth="1"/>
    <col min="3597" max="3598" width="3.7109375" customWidth="1"/>
    <col min="3599" max="3599" width="22" customWidth="1"/>
    <col min="3600" max="3601" width="15.7109375" customWidth="1"/>
    <col min="3602" max="3602" width="11.7109375" customWidth="1"/>
    <col min="3603" max="3603" width="6.42578125" bestFit="1" customWidth="1"/>
    <col min="3604" max="3604" width="11.7109375" customWidth="1"/>
    <col min="3605" max="3605" width="0" hidden="1" customWidth="1"/>
    <col min="3606" max="3606" width="3.7109375" customWidth="1"/>
    <col min="3607" max="3607" width="11.140625" bestFit="1" customWidth="1"/>
    <col min="3610" max="3610" width="13.42578125" customWidth="1"/>
    <col min="3831" max="3838" width="0" hidden="1" customWidth="1"/>
    <col min="3839" max="3841" width="3.7109375" customWidth="1"/>
    <col min="3842" max="3842" width="12.7109375" customWidth="1"/>
    <col min="3843" max="3843" width="47.42578125" customWidth="1"/>
    <col min="3844" max="3844" width="5.5703125" customWidth="1"/>
    <col min="3845" max="3846" width="3.7109375" customWidth="1"/>
    <col min="3847" max="3847" width="22" customWidth="1"/>
    <col min="3848" max="3848" width="5.5703125" customWidth="1"/>
    <col min="3849" max="3850" width="3.7109375" customWidth="1"/>
    <col min="3851" max="3851" width="22" customWidth="1"/>
    <col min="3852" max="3852" width="5.5703125" customWidth="1"/>
    <col min="3853" max="3854" width="3.7109375" customWidth="1"/>
    <col min="3855" max="3855" width="22" customWidth="1"/>
    <col min="3856" max="3857" width="15.7109375" customWidth="1"/>
    <col min="3858" max="3858" width="11.7109375" customWidth="1"/>
    <col min="3859" max="3859" width="6.42578125" bestFit="1" customWidth="1"/>
    <col min="3860" max="3860" width="11.7109375" customWidth="1"/>
    <col min="3861" max="3861" width="0" hidden="1" customWidth="1"/>
    <col min="3862" max="3862" width="3.7109375" customWidth="1"/>
    <col min="3863" max="3863" width="11.140625" bestFit="1" customWidth="1"/>
    <col min="3866" max="3866" width="13.42578125" customWidth="1"/>
    <col min="4087" max="4094" width="0" hidden="1" customWidth="1"/>
    <col min="4095" max="4097" width="3.7109375" customWidth="1"/>
    <col min="4098" max="4098" width="12.7109375" customWidth="1"/>
    <col min="4099" max="4099" width="47.42578125" customWidth="1"/>
    <col min="4100" max="4100" width="5.5703125" customWidth="1"/>
    <col min="4101" max="4102" width="3.7109375" customWidth="1"/>
    <col min="4103" max="4103" width="22" customWidth="1"/>
    <col min="4104" max="4104" width="5.5703125" customWidth="1"/>
    <col min="4105" max="4106" width="3.7109375" customWidth="1"/>
    <col min="4107" max="4107" width="22" customWidth="1"/>
    <col min="4108" max="4108" width="5.5703125" customWidth="1"/>
    <col min="4109" max="4110" width="3.7109375" customWidth="1"/>
    <col min="4111" max="4111" width="22" customWidth="1"/>
    <col min="4112" max="4113" width="15.7109375" customWidth="1"/>
    <col min="4114" max="4114" width="11.7109375" customWidth="1"/>
    <col min="4115" max="4115" width="6.42578125" bestFit="1" customWidth="1"/>
    <col min="4116" max="4116" width="11.7109375" customWidth="1"/>
    <col min="4117" max="4117" width="0" hidden="1" customWidth="1"/>
    <col min="4118" max="4118" width="3.7109375" customWidth="1"/>
    <col min="4119" max="4119" width="11.140625" bestFit="1" customWidth="1"/>
    <col min="4122" max="4122" width="13.42578125" customWidth="1"/>
    <col min="4343" max="4350" width="0" hidden="1" customWidth="1"/>
    <col min="4351" max="4353" width="3.7109375" customWidth="1"/>
    <col min="4354" max="4354" width="12.7109375" customWidth="1"/>
    <col min="4355" max="4355" width="47.42578125" customWidth="1"/>
    <col min="4356" max="4356" width="5.5703125" customWidth="1"/>
    <col min="4357" max="4358" width="3.7109375" customWidth="1"/>
    <col min="4359" max="4359" width="22" customWidth="1"/>
    <col min="4360" max="4360" width="5.5703125" customWidth="1"/>
    <col min="4361" max="4362" width="3.7109375" customWidth="1"/>
    <col min="4363" max="4363" width="22" customWidth="1"/>
    <col min="4364" max="4364" width="5.5703125" customWidth="1"/>
    <col min="4365" max="4366" width="3.7109375" customWidth="1"/>
    <col min="4367" max="4367" width="22" customWidth="1"/>
    <col min="4368" max="4369" width="15.7109375" customWidth="1"/>
    <col min="4370" max="4370" width="11.7109375" customWidth="1"/>
    <col min="4371" max="4371" width="6.42578125" bestFit="1" customWidth="1"/>
    <col min="4372" max="4372" width="11.7109375" customWidth="1"/>
    <col min="4373" max="4373" width="0" hidden="1" customWidth="1"/>
    <col min="4374" max="4374" width="3.7109375" customWidth="1"/>
    <col min="4375" max="4375" width="11.140625" bestFit="1" customWidth="1"/>
    <col min="4378" max="4378" width="13.42578125" customWidth="1"/>
    <col min="4599" max="4606" width="0" hidden="1" customWidth="1"/>
    <col min="4607" max="4609" width="3.7109375" customWidth="1"/>
    <col min="4610" max="4610" width="12.7109375" customWidth="1"/>
    <col min="4611" max="4611" width="47.42578125" customWidth="1"/>
    <col min="4612" max="4612" width="5.5703125" customWidth="1"/>
    <col min="4613" max="4614" width="3.7109375" customWidth="1"/>
    <col min="4615" max="4615" width="22" customWidth="1"/>
    <col min="4616" max="4616" width="5.5703125" customWidth="1"/>
    <col min="4617" max="4618" width="3.7109375" customWidth="1"/>
    <col min="4619" max="4619" width="22" customWidth="1"/>
    <col min="4620" max="4620" width="5.5703125" customWidth="1"/>
    <col min="4621" max="4622" width="3.7109375" customWidth="1"/>
    <col min="4623" max="4623" width="22" customWidth="1"/>
    <col min="4624" max="4625" width="15.7109375" customWidth="1"/>
    <col min="4626" max="4626" width="11.7109375" customWidth="1"/>
    <col min="4627" max="4627" width="6.42578125" bestFit="1" customWidth="1"/>
    <col min="4628" max="4628" width="11.7109375" customWidth="1"/>
    <col min="4629" max="4629" width="0" hidden="1" customWidth="1"/>
    <col min="4630" max="4630" width="3.7109375" customWidth="1"/>
    <col min="4631" max="4631" width="11.140625" bestFit="1" customWidth="1"/>
    <col min="4634" max="4634" width="13.42578125" customWidth="1"/>
    <col min="4855" max="4862" width="0" hidden="1" customWidth="1"/>
    <col min="4863" max="4865" width="3.7109375" customWidth="1"/>
    <col min="4866" max="4866" width="12.7109375" customWidth="1"/>
    <col min="4867" max="4867" width="47.42578125" customWidth="1"/>
    <col min="4868" max="4868" width="5.5703125" customWidth="1"/>
    <col min="4869" max="4870" width="3.7109375" customWidth="1"/>
    <col min="4871" max="4871" width="22" customWidth="1"/>
    <col min="4872" max="4872" width="5.5703125" customWidth="1"/>
    <col min="4873" max="4874" width="3.7109375" customWidth="1"/>
    <col min="4875" max="4875" width="22" customWidth="1"/>
    <col min="4876" max="4876" width="5.5703125" customWidth="1"/>
    <col min="4877" max="4878" width="3.7109375" customWidth="1"/>
    <col min="4879" max="4879" width="22" customWidth="1"/>
    <col min="4880" max="4881" width="15.7109375" customWidth="1"/>
    <col min="4882" max="4882" width="11.7109375" customWidth="1"/>
    <col min="4883" max="4883" width="6.42578125" bestFit="1" customWidth="1"/>
    <col min="4884" max="4884" width="11.7109375" customWidth="1"/>
    <col min="4885" max="4885" width="0" hidden="1" customWidth="1"/>
    <col min="4886" max="4886" width="3.7109375" customWidth="1"/>
    <col min="4887" max="4887" width="11.140625" bestFit="1" customWidth="1"/>
    <col min="4890" max="4890" width="13.42578125" customWidth="1"/>
    <col min="5111" max="5118" width="0" hidden="1" customWidth="1"/>
    <col min="5119" max="5121" width="3.7109375" customWidth="1"/>
    <col min="5122" max="5122" width="12.7109375" customWidth="1"/>
    <col min="5123" max="5123" width="47.42578125" customWidth="1"/>
    <col min="5124" max="5124" width="5.5703125" customWidth="1"/>
    <col min="5125" max="5126" width="3.7109375" customWidth="1"/>
    <col min="5127" max="5127" width="22" customWidth="1"/>
    <col min="5128" max="5128" width="5.5703125" customWidth="1"/>
    <col min="5129" max="5130" width="3.7109375" customWidth="1"/>
    <col min="5131" max="5131" width="22" customWidth="1"/>
    <col min="5132" max="5132" width="5.5703125" customWidth="1"/>
    <col min="5133" max="5134" width="3.7109375" customWidth="1"/>
    <col min="5135" max="5135" width="22" customWidth="1"/>
    <col min="5136" max="5137" width="15.7109375" customWidth="1"/>
    <col min="5138" max="5138" width="11.7109375" customWidth="1"/>
    <col min="5139" max="5139" width="6.42578125" bestFit="1" customWidth="1"/>
    <col min="5140" max="5140" width="11.7109375" customWidth="1"/>
    <col min="5141" max="5141" width="0" hidden="1" customWidth="1"/>
    <col min="5142" max="5142" width="3.7109375" customWidth="1"/>
    <col min="5143" max="5143" width="11.140625" bestFit="1" customWidth="1"/>
    <col min="5146" max="5146" width="13.42578125" customWidth="1"/>
    <col min="5367" max="5374" width="0" hidden="1" customWidth="1"/>
    <col min="5375" max="5377" width="3.7109375" customWidth="1"/>
    <col min="5378" max="5378" width="12.7109375" customWidth="1"/>
    <col min="5379" max="5379" width="47.42578125" customWidth="1"/>
    <col min="5380" max="5380" width="5.5703125" customWidth="1"/>
    <col min="5381" max="5382" width="3.7109375" customWidth="1"/>
    <col min="5383" max="5383" width="22" customWidth="1"/>
    <col min="5384" max="5384" width="5.5703125" customWidth="1"/>
    <col min="5385" max="5386" width="3.7109375" customWidth="1"/>
    <col min="5387" max="5387" width="22" customWidth="1"/>
    <col min="5388" max="5388" width="5.5703125" customWidth="1"/>
    <col min="5389" max="5390" width="3.7109375" customWidth="1"/>
    <col min="5391" max="5391" width="22" customWidth="1"/>
    <col min="5392" max="5393" width="15.7109375" customWidth="1"/>
    <col min="5394" max="5394" width="11.7109375" customWidth="1"/>
    <col min="5395" max="5395" width="6.42578125" bestFit="1" customWidth="1"/>
    <col min="5396" max="5396" width="11.7109375" customWidth="1"/>
    <col min="5397" max="5397" width="0" hidden="1" customWidth="1"/>
    <col min="5398" max="5398" width="3.7109375" customWidth="1"/>
    <col min="5399" max="5399" width="11.140625" bestFit="1" customWidth="1"/>
    <col min="5402" max="5402" width="13.42578125" customWidth="1"/>
    <col min="5623" max="5630" width="0" hidden="1" customWidth="1"/>
    <col min="5631" max="5633" width="3.7109375" customWidth="1"/>
    <col min="5634" max="5634" width="12.7109375" customWidth="1"/>
    <col min="5635" max="5635" width="47.42578125" customWidth="1"/>
    <col min="5636" max="5636" width="5.5703125" customWidth="1"/>
    <col min="5637" max="5638" width="3.7109375" customWidth="1"/>
    <col min="5639" max="5639" width="22" customWidth="1"/>
    <col min="5640" max="5640" width="5.5703125" customWidth="1"/>
    <col min="5641" max="5642" width="3.7109375" customWidth="1"/>
    <col min="5643" max="5643" width="22" customWidth="1"/>
    <col min="5644" max="5644" width="5.5703125" customWidth="1"/>
    <col min="5645" max="5646" width="3.7109375" customWidth="1"/>
    <col min="5647" max="5647" width="22" customWidth="1"/>
    <col min="5648" max="5649" width="15.7109375" customWidth="1"/>
    <col min="5650" max="5650" width="11.7109375" customWidth="1"/>
    <col min="5651" max="5651" width="6.42578125" bestFit="1" customWidth="1"/>
    <col min="5652" max="5652" width="11.7109375" customWidth="1"/>
    <col min="5653" max="5653" width="0" hidden="1" customWidth="1"/>
    <col min="5654" max="5654" width="3.7109375" customWidth="1"/>
    <col min="5655" max="5655" width="11.140625" bestFit="1" customWidth="1"/>
    <col min="5658" max="5658" width="13.42578125" customWidth="1"/>
    <col min="5879" max="5886" width="0" hidden="1" customWidth="1"/>
    <col min="5887" max="5889" width="3.7109375" customWidth="1"/>
    <col min="5890" max="5890" width="12.7109375" customWidth="1"/>
    <col min="5891" max="5891" width="47.42578125" customWidth="1"/>
    <col min="5892" max="5892" width="5.5703125" customWidth="1"/>
    <col min="5893" max="5894" width="3.7109375" customWidth="1"/>
    <col min="5895" max="5895" width="22" customWidth="1"/>
    <col min="5896" max="5896" width="5.5703125" customWidth="1"/>
    <col min="5897" max="5898" width="3.7109375" customWidth="1"/>
    <col min="5899" max="5899" width="22" customWidth="1"/>
    <col min="5900" max="5900" width="5.5703125" customWidth="1"/>
    <col min="5901" max="5902" width="3.7109375" customWidth="1"/>
    <col min="5903" max="5903" width="22" customWidth="1"/>
    <col min="5904" max="5905" width="15.7109375" customWidth="1"/>
    <col min="5906" max="5906" width="11.7109375" customWidth="1"/>
    <col min="5907" max="5907" width="6.42578125" bestFit="1" customWidth="1"/>
    <col min="5908" max="5908" width="11.7109375" customWidth="1"/>
    <col min="5909" max="5909" width="0" hidden="1" customWidth="1"/>
    <col min="5910" max="5910" width="3.7109375" customWidth="1"/>
    <col min="5911" max="5911" width="11.140625" bestFit="1" customWidth="1"/>
    <col min="5914" max="5914" width="13.42578125" customWidth="1"/>
    <col min="6135" max="6142" width="0" hidden="1" customWidth="1"/>
    <col min="6143" max="6145" width="3.7109375" customWidth="1"/>
    <col min="6146" max="6146" width="12.7109375" customWidth="1"/>
    <col min="6147" max="6147" width="47.42578125" customWidth="1"/>
    <col min="6148" max="6148" width="5.5703125" customWidth="1"/>
    <col min="6149" max="6150" width="3.7109375" customWidth="1"/>
    <col min="6151" max="6151" width="22" customWidth="1"/>
    <col min="6152" max="6152" width="5.5703125" customWidth="1"/>
    <col min="6153" max="6154" width="3.7109375" customWidth="1"/>
    <col min="6155" max="6155" width="22" customWidth="1"/>
    <col min="6156" max="6156" width="5.5703125" customWidth="1"/>
    <col min="6157" max="6158" width="3.7109375" customWidth="1"/>
    <col min="6159" max="6159" width="22" customWidth="1"/>
    <col min="6160" max="6161" width="15.7109375" customWidth="1"/>
    <col min="6162" max="6162" width="11.7109375" customWidth="1"/>
    <col min="6163" max="6163" width="6.42578125" bestFit="1" customWidth="1"/>
    <col min="6164" max="6164" width="11.7109375" customWidth="1"/>
    <col min="6165" max="6165" width="0" hidden="1" customWidth="1"/>
    <col min="6166" max="6166" width="3.7109375" customWidth="1"/>
    <col min="6167" max="6167" width="11.140625" bestFit="1" customWidth="1"/>
    <col min="6170" max="6170" width="13.42578125" customWidth="1"/>
    <col min="6391" max="6398" width="0" hidden="1" customWidth="1"/>
    <col min="6399" max="6401" width="3.7109375" customWidth="1"/>
    <col min="6402" max="6402" width="12.7109375" customWidth="1"/>
    <col min="6403" max="6403" width="47.42578125" customWidth="1"/>
    <col min="6404" max="6404" width="5.5703125" customWidth="1"/>
    <col min="6405" max="6406" width="3.7109375" customWidth="1"/>
    <col min="6407" max="6407" width="22" customWidth="1"/>
    <col min="6408" max="6408" width="5.5703125" customWidth="1"/>
    <col min="6409" max="6410" width="3.7109375" customWidth="1"/>
    <col min="6411" max="6411" width="22" customWidth="1"/>
    <col min="6412" max="6412" width="5.5703125" customWidth="1"/>
    <col min="6413" max="6414" width="3.7109375" customWidth="1"/>
    <col min="6415" max="6415" width="22" customWidth="1"/>
    <col min="6416" max="6417" width="15.7109375" customWidth="1"/>
    <col min="6418" max="6418" width="11.7109375" customWidth="1"/>
    <col min="6419" max="6419" width="6.42578125" bestFit="1" customWidth="1"/>
    <col min="6420" max="6420" width="11.7109375" customWidth="1"/>
    <col min="6421" max="6421" width="0" hidden="1" customWidth="1"/>
    <col min="6422" max="6422" width="3.7109375" customWidth="1"/>
    <col min="6423" max="6423" width="11.140625" bestFit="1" customWidth="1"/>
    <col min="6426" max="6426" width="13.42578125" customWidth="1"/>
    <col min="6647" max="6654" width="0" hidden="1" customWidth="1"/>
    <col min="6655" max="6657" width="3.7109375" customWidth="1"/>
    <col min="6658" max="6658" width="12.7109375" customWidth="1"/>
    <col min="6659" max="6659" width="47.42578125" customWidth="1"/>
    <col min="6660" max="6660" width="5.5703125" customWidth="1"/>
    <col min="6661" max="6662" width="3.7109375" customWidth="1"/>
    <col min="6663" max="6663" width="22" customWidth="1"/>
    <col min="6664" max="6664" width="5.5703125" customWidth="1"/>
    <col min="6665" max="6666" width="3.7109375" customWidth="1"/>
    <col min="6667" max="6667" width="22" customWidth="1"/>
    <col min="6668" max="6668" width="5.5703125" customWidth="1"/>
    <col min="6669" max="6670" width="3.7109375" customWidth="1"/>
    <col min="6671" max="6671" width="22" customWidth="1"/>
    <col min="6672" max="6673" width="15.7109375" customWidth="1"/>
    <col min="6674" max="6674" width="11.7109375" customWidth="1"/>
    <col min="6675" max="6675" width="6.42578125" bestFit="1" customWidth="1"/>
    <col min="6676" max="6676" width="11.7109375" customWidth="1"/>
    <col min="6677" max="6677" width="0" hidden="1" customWidth="1"/>
    <col min="6678" max="6678" width="3.7109375" customWidth="1"/>
    <col min="6679" max="6679" width="11.140625" bestFit="1" customWidth="1"/>
    <col min="6682" max="6682" width="13.42578125" customWidth="1"/>
    <col min="6903" max="6910" width="0" hidden="1" customWidth="1"/>
    <col min="6911" max="6913" width="3.7109375" customWidth="1"/>
    <col min="6914" max="6914" width="12.7109375" customWidth="1"/>
    <col min="6915" max="6915" width="47.42578125" customWidth="1"/>
    <col min="6916" max="6916" width="5.5703125" customWidth="1"/>
    <col min="6917" max="6918" width="3.7109375" customWidth="1"/>
    <col min="6919" max="6919" width="22" customWidth="1"/>
    <col min="6920" max="6920" width="5.5703125" customWidth="1"/>
    <col min="6921" max="6922" width="3.7109375" customWidth="1"/>
    <col min="6923" max="6923" width="22" customWidth="1"/>
    <col min="6924" max="6924" width="5.5703125" customWidth="1"/>
    <col min="6925" max="6926" width="3.7109375" customWidth="1"/>
    <col min="6927" max="6927" width="22" customWidth="1"/>
    <col min="6928" max="6929" width="15.7109375" customWidth="1"/>
    <col min="6930" max="6930" width="11.7109375" customWidth="1"/>
    <col min="6931" max="6931" width="6.42578125" bestFit="1" customWidth="1"/>
    <col min="6932" max="6932" width="11.7109375" customWidth="1"/>
    <col min="6933" max="6933" width="0" hidden="1" customWidth="1"/>
    <col min="6934" max="6934" width="3.7109375" customWidth="1"/>
    <col min="6935" max="6935" width="11.140625" bestFit="1" customWidth="1"/>
    <col min="6938" max="6938" width="13.42578125" customWidth="1"/>
    <col min="7159" max="7166" width="0" hidden="1" customWidth="1"/>
    <col min="7167" max="7169" width="3.7109375" customWidth="1"/>
    <col min="7170" max="7170" width="12.7109375" customWidth="1"/>
    <col min="7171" max="7171" width="47.42578125" customWidth="1"/>
    <col min="7172" max="7172" width="5.5703125" customWidth="1"/>
    <col min="7173" max="7174" width="3.7109375" customWidth="1"/>
    <col min="7175" max="7175" width="22" customWidth="1"/>
    <col min="7176" max="7176" width="5.5703125" customWidth="1"/>
    <col min="7177" max="7178" width="3.7109375" customWidth="1"/>
    <col min="7179" max="7179" width="22" customWidth="1"/>
    <col min="7180" max="7180" width="5.5703125" customWidth="1"/>
    <col min="7181" max="7182" width="3.7109375" customWidth="1"/>
    <col min="7183" max="7183" width="22" customWidth="1"/>
    <col min="7184" max="7185" width="15.7109375" customWidth="1"/>
    <col min="7186" max="7186" width="11.7109375" customWidth="1"/>
    <col min="7187" max="7187" width="6.42578125" bestFit="1" customWidth="1"/>
    <col min="7188" max="7188" width="11.7109375" customWidth="1"/>
    <col min="7189" max="7189" width="0" hidden="1" customWidth="1"/>
    <col min="7190" max="7190" width="3.7109375" customWidth="1"/>
    <col min="7191" max="7191" width="11.140625" bestFit="1" customWidth="1"/>
    <col min="7194" max="7194" width="13.42578125" customWidth="1"/>
    <col min="7415" max="7422" width="0" hidden="1" customWidth="1"/>
    <col min="7423" max="7425" width="3.7109375" customWidth="1"/>
    <col min="7426" max="7426" width="12.7109375" customWidth="1"/>
    <col min="7427" max="7427" width="47.42578125" customWidth="1"/>
    <col min="7428" max="7428" width="5.5703125" customWidth="1"/>
    <col min="7429" max="7430" width="3.7109375" customWidth="1"/>
    <col min="7431" max="7431" width="22" customWidth="1"/>
    <col min="7432" max="7432" width="5.5703125" customWidth="1"/>
    <col min="7433" max="7434" width="3.7109375" customWidth="1"/>
    <col min="7435" max="7435" width="22" customWidth="1"/>
    <col min="7436" max="7436" width="5.5703125" customWidth="1"/>
    <col min="7437" max="7438" width="3.7109375" customWidth="1"/>
    <col min="7439" max="7439" width="22" customWidth="1"/>
    <col min="7440" max="7441" width="15.7109375" customWidth="1"/>
    <col min="7442" max="7442" width="11.7109375" customWidth="1"/>
    <col min="7443" max="7443" width="6.42578125" bestFit="1" customWidth="1"/>
    <col min="7444" max="7444" width="11.7109375" customWidth="1"/>
    <col min="7445" max="7445" width="0" hidden="1" customWidth="1"/>
    <col min="7446" max="7446" width="3.7109375" customWidth="1"/>
    <col min="7447" max="7447" width="11.140625" bestFit="1" customWidth="1"/>
    <col min="7450" max="7450" width="13.42578125" customWidth="1"/>
    <col min="7671" max="7678" width="0" hidden="1" customWidth="1"/>
    <col min="7679" max="7681" width="3.7109375" customWidth="1"/>
    <col min="7682" max="7682" width="12.7109375" customWidth="1"/>
    <col min="7683" max="7683" width="47.42578125" customWidth="1"/>
    <col min="7684" max="7684" width="5.5703125" customWidth="1"/>
    <col min="7685" max="7686" width="3.7109375" customWidth="1"/>
    <col min="7687" max="7687" width="22" customWidth="1"/>
    <col min="7688" max="7688" width="5.5703125" customWidth="1"/>
    <col min="7689" max="7690" width="3.7109375" customWidth="1"/>
    <col min="7691" max="7691" width="22" customWidth="1"/>
    <col min="7692" max="7692" width="5.5703125" customWidth="1"/>
    <col min="7693" max="7694" width="3.7109375" customWidth="1"/>
    <col min="7695" max="7695" width="22" customWidth="1"/>
    <col min="7696" max="7697" width="15.7109375" customWidth="1"/>
    <col min="7698" max="7698" width="11.7109375" customWidth="1"/>
    <col min="7699" max="7699" width="6.42578125" bestFit="1" customWidth="1"/>
    <col min="7700" max="7700" width="11.7109375" customWidth="1"/>
    <col min="7701" max="7701" width="0" hidden="1" customWidth="1"/>
    <col min="7702" max="7702" width="3.7109375" customWidth="1"/>
    <col min="7703" max="7703" width="11.140625" bestFit="1" customWidth="1"/>
    <col min="7706" max="7706" width="13.42578125" customWidth="1"/>
    <col min="7927" max="7934" width="0" hidden="1" customWidth="1"/>
    <col min="7935" max="7937" width="3.7109375" customWidth="1"/>
    <col min="7938" max="7938" width="12.7109375" customWidth="1"/>
    <col min="7939" max="7939" width="47.42578125" customWidth="1"/>
    <col min="7940" max="7940" width="5.5703125" customWidth="1"/>
    <col min="7941" max="7942" width="3.7109375" customWidth="1"/>
    <col min="7943" max="7943" width="22" customWidth="1"/>
    <col min="7944" max="7944" width="5.5703125" customWidth="1"/>
    <col min="7945" max="7946" width="3.7109375" customWidth="1"/>
    <col min="7947" max="7947" width="22" customWidth="1"/>
    <col min="7948" max="7948" width="5.5703125" customWidth="1"/>
    <col min="7949" max="7950" width="3.7109375" customWidth="1"/>
    <col min="7951" max="7951" width="22" customWidth="1"/>
    <col min="7952" max="7953" width="15.7109375" customWidth="1"/>
    <col min="7954" max="7954" width="11.7109375" customWidth="1"/>
    <col min="7955" max="7955" width="6.42578125" bestFit="1" customWidth="1"/>
    <col min="7956" max="7956" width="11.7109375" customWidth="1"/>
    <col min="7957" max="7957" width="0" hidden="1" customWidth="1"/>
    <col min="7958" max="7958" width="3.7109375" customWidth="1"/>
    <col min="7959" max="7959" width="11.140625" bestFit="1" customWidth="1"/>
    <col min="7962" max="7962" width="13.42578125" customWidth="1"/>
    <col min="8183" max="8190" width="0" hidden="1" customWidth="1"/>
    <col min="8191" max="8193" width="3.7109375" customWidth="1"/>
    <col min="8194" max="8194" width="12.7109375" customWidth="1"/>
    <col min="8195" max="8195" width="47.42578125" customWidth="1"/>
    <col min="8196" max="8196" width="5.5703125" customWidth="1"/>
    <col min="8197" max="8198" width="3.7109375" customWidth="1"/>
    <col min="8199" max="8199" width="22" customWidth="1"/>
    <col min="8200" max="8200" width="5.5703125" customWidth="1"/>
    <col min="8201" max="8202" width="3.7109375" customWidth="1"/>
    <col min="8203" max="8203" width="22" customWidth="1"/>
    <col min="8204" max="8204" width="5.5703125" customWidth="1"/>
    <col min="8205" max="8206" width="3.7109375" customWidth="1"/>
    <col min="8207" max="8207" width="22" customWidth="1"/>
    <col min="8208" max="8209" width="15.7109375" customWidth="1"/>
    <col min="8210" max="8210" width="11.7109375" customWidth="1"/>
    <col min="8211" max="8211" width="6.42578125" bestFit="1" customWidth="1"/>
    <col min="8212" max="8212" width="11.7109375" customWidth="1"/>
    <col min="8213" max="8213" width="0" hidden="1" customWidth="1"/>
    <col min="8214" max="8214" width="3.7109375" customWidth="1"/>
    <col min="8215" max="8215" width="11.140625" bestFit="1" customWidth="1"/>
    <col min="8218" max="8218" width="13.42578125" customWidth="1"/>
    <col min="8439" max="8446" width="0" hidden="1" customWidth="1"/>
    <col min="8447" max="8449" width="3.7109375" customWidth="1"/>
    <col min="8450" max="8450" width="12.7109375" customWidth="1"/>
    <col min="8451" max="8451" width="47.42578125" customWidth="1"/>
    <col min="8452" max="8452" width="5.5703125" customWidth="1"/>
    <col min="8453" max="8454" width="3.7109375" customWidth="1"/>
    <col min="8455" max="8455" width="22" customWidth="1"/>
    <col min="8456" max="8456" width="5.5703125" customWidth="1"/>
    <col min="8457" max="8458" width="3.7109375" customWidth="1"/>
    <col min="8459" max="8459" width="22" customWidth="1"/>
    <col min="8460" max="8460" width="5.5703125" customWidth="1"/>
    <col min="8461" max="8462" width="3.7109375" customWidth="1"/>
    <col min="8463" max="8463" width="22" customWidth="1"/>
    <col min="8464" max="8465" width="15.7109375" customWidth="1"/>
    <col min="8466" max="8466" width="11.7109375" customWidth="1"/>
    <col min="8467" max="8467" width="6.42578125" bestFit="1" customWidth="1"/>
    <col min="8468" max="8468" width="11.7109375" customWidth="1"/>
    <col min="8469" max="8469" width="0" hidden="1" customWidth="1"/>
    <col min="8470" max="8470" width="3.7109375" customWidth="1"/>
    <col min="8471" max="8471" width="11.140625" bestFit="1" customWidth="1"/>
    <col min="8474" max="8474" width="13.42578125" customWidth="1"/>
    <col min="8695" max="8702" width="0" hidden="1" customWidth="1"/>
    <col min="8703" max="8705" width="3.7109375" customWidth="1"/>
    <col min="8706" max="8706" width="12.7109375" customWidth="1"/>
    <col min="8707" max="8707" width="47.42578125" customWidth="1"/>
    <col min="8708" max="8708" width="5.5703125" customWidth="1"/>
    <col min="8709" max="8710" width="3.7109375" customWidth="1"/>
    <col min="8711" max="8711" width="22" customWidth="1"/>
    <col min="8712" max="8712" width="5.5703125" customWidth="1"/>
    <col min="8713" max="8714" width="3.7109375" customWidth="1"/>
    <col min="8715" max="8715" width="22" customWidth="1"/>
    <col min="8716" max="8716" width="5.5703125" customWidth="1"/>
    <col min="8717" max="8718" width="3.7109375" customWidth="1"/>
    <col min="8719" max="8719" width="22" customWidth="1"/>
    <col min="8720" max="8721" width="15.7109375" customWidth="1"/>
    <col min="8722" max="8722" width="11.7109375" customWidth="1"/>
    <col min="8723" max="8723" width="6.42578125" bestFit="1" customWidth="1"/>
    <col min="8724" max="8724" width="11.7109375" customWidth="1"/>
    <col min="8725" max="8725" width="0" hidden="1" customWidth="1"/>
    <col min="8726" max="8726" width="3.7109375" customWidth="1"/>
    <col min="8727" max="8727" width="11.140625" bestFit="1" customWidth="1"/>
    <col min="8730" max="8730" width="13.42578125" customWidth="1"/>
    <col min="8951" max="8958" width="0" hidden="1" customWidth="1"/>
    <col min="8959" max="8961" width="3.7109375" customWidth="1"/>
    <col min="8962" max="8962" width="12.7109375" customWidth="1"/>
    <col min="8963" max="8963" width="47.42578125" customWidth="1"/>
    <col min="8964" max="8964" width="5.5703125" customWidth="1"/>
    <col min="8965" max="8966" width="3.7109375" customWidth="1"/>
    <col min="8967" max="8967" width="22" customWidth="1"/>
    <col min="8968" max="8968" width="5.5703125" customWidth="1"/>
    <col min="8969" max="8970" width="3.7109375" customWidth="1"/>
    <col min="8971" max="8971" width="22" customWidth="1"/>
    <col min="8972" max="8972" width="5.5703125" customWidth="1"/>
    <col min="8973" max="8974" width="3.7109375" customWidth="1"/>
    <col min="8975" max="8975" width="22" customWidth="1"/>
    <col min="8976" max="8977" width="15.7109375" customWidth="1"/>
    <col min="8978" max="8978" width="11.7109375" customWidth="1"/>
    <col min="8979" max="8979" width="6.42578125" bestFit="1" customWidth="1"/>
    <col min="8980" max="8980" width="11.7109375" customWidth="1"/>
    <col min="8981" max="8981" width="0" hidden="1" customWidth="1"/>
    <col min="8982" max="8982" width="3.7109375" customWidth="1"/>
    <col min="8983" max="8983" width="11.140625" bestFit="1" customWidth="1"/>
    <col min="8986" max="8986" width="13.42578125" customWidth="1"/>
    <col min="9207" max="9214" width="0" hidden="1" customWidth="1"/>
    <col min="9215" max="9217" width="3.7109375" customWidth="1"/>
    <col min="9218" max="9218" width="12.7109375" customWidth="1"/>
    <col min="9219" max="9219" width="47.42578125" customWidth="1"/>
    <col min="9220" max="9220" width="5.5703125" customWidth="1"/>
    <col min="9221" max="9222" width="3.7109375" customWidth="1"/>
    <col min="9223" max="9223" width="22" customWidth="1"/>
    <col min="9224" max="9224" width="5.5703125" customWidth="1"/>
    <col min="9225" max="9226" width="3.7109375" customWidth="1"/>
    <col min="9227" max="9227" width="22" customWidth="1"/>
    <col min="9228" max="9228" width="5.5703125" customWidth="1"/>
    <col min="9229" max="9230" width="3.7109375" customWidth="1"/>
    <col min="9231" max="9231" width="22" customWidth="1"/>
    <col min="9232" max="9233" width="15.7109375" customWidth="1"/>
    <col min="9234" max="9234" width="11.7109375" customWidth="1"/>
    <col min="9235" max="9235" width="6.42578125" bestFit="1" customWidth="1"/>
    <col min="9236" max="9236" width="11.7109375" customWidth="1"/>
    <col min="9237" max="9237" width="0" hidden="1" customWidth="1"/>
    <col min="9238" max="9238" width="3.7109375" customWidth="1"/>
    <col min="9239" max="9239" width="11.140625" bestFit="1" customWidth="1"/>
    <col min="9242" max="9242" width="13.42578125" customWidth="1"/>
    <col min="9463" max="9470" width="0" hidden="1" customWidth="1"/>
    <col min="9471" max="9473" width="3.7109375" customWidth="1"/>
    <col min="9474" max="9474" width="12.7109375" customWidth="1"/>
    <col min="9475" max="9475" width="47.42578125" customWidth="1"/>
    <col min="9476" max="9476" width="5.5703125" customWidth="1"/>
    <col min="9477" max="9478" width="3.7109375" customWidth="1"/>
    <col min="9479" max="9479" width="22" customWidth="1"/>
    <col min="9480" max="9480" width="5.5703125" customWidth="1"/>
    <col min="9481" max="9482" width="3.7109375" customWidth="1"/>
    <col min="9483" max="9483" width="22" customWidth="1"/>
    <col min="9484" max="9484" width="5.5703125" customWidth="1"/>
    <col min="9485" max="9486" width="3.7109375" customWidth="1"/>
    <col min="9487" max="9487" width="22" customWidth="1"/>
    <col min="9488" max="9489" width="15.7109375" customWidth="1"/>
    <col min="9490" max="9490" width="11.7109375" customWidth="1"/>
    <col min="9491" max="9491" width="6.42578125" bestFit="1" customWidth="1"/>
    <col min="9492" max="9492" width="11.7109375" customWidth="1"/>
    <col min="9493" max="9493" width="0" hidden="1" customWidth="1"/>
    <col min="9494" max="9494" width="3.7109375" customWidth="1"/>
    <col min="9495" max="9495" width="11.140625" bestFit="1" customWidth="1"/>
    <col min="9498" max="9498" width="13.42578125" customWidth="1"/>
    <col min="9719" max="9726" width="0" hidden="1" customWidth="1"/>
    <col min="9727" max="9729" width="3.7109375" customWidth="1"/>
    <col min="9730" max="9730" width="12.7109375" customWidth="1"/>
    <col min="9731" max="9731" width="47.42578125" customWidth="1"/>
    <col min="9732" max="9732" width="5.5703125" customWidth="1"/>
    <col min="9733" max="9734" width="3.7109375" customWidth="1"/>
    <col min="9735" max="9735" width="22" customWidth="1"/>
    <col min="9736" max="9736" width="5.5703125" customWidth="1"/>
    <col min="9737" max="9738" width="3.7109375" customWidth="1"/>
    <col min="9739" max="9739" width="22" customWidth="1"/>
    <col min="9740" max="9740" width="5.5703125" customWidth="1"/>
    <col min="9741" max="9742" width="3.7109375" customWidth="1"/>
    <col min="9743" max="9743" width="22" customWidth="1"/>
    <col min="9744" max="9745" width="15.7109375" customWidth="1"/>
    <col min="9746" max="9746" width="11.7109375" customWidth="1"/>
    <col min="9747" max="9747" width="6.42578125" bestFit="1" customWidth="1"/>
    <col min="9748" max="9748" width="11.7109375" customWidth="1"/>
    <col min="9749" max="9749" width="0" hidden="1" customWidth="1"/>
    <col min="9750" max="9750" width="3.7109375" customWidth="1"/>
    <col min="9751" max="9751" width="11.140625" bestFit="1" customWidth="1"/>
    <col min="9754" max="9754" width="13.42578125" customWidth="1"/>
    <col min="9975" max="9982" width="0" hidden="1" customWidth="1"/>
    <col min="9983" max="9985" width="3.7109375" customWidth="1"/>
    <col min="9986" max="9986" width="12.7109375" customWidth="1"/>
    <col min="9987" max="9987" width="47.42578125" customWidth="1"/>
    <col min="9988" max="9988" width="5.5703125" customWidth="1"/>
    <col min="9989" max="9990" width="3.7109375" customWidth="1"/>
    <col min="9991" max="9991" width="22" customWidth="1"/>
    <col min="9992" max="9992" width="5.5703125" customWidth="1"/>
    <col min="9993" max="9994" width="3.7109375" customWidth="1"/>
    <col min="9995" max="9995" width="22" customWidth="1"/>
    <col min="9996" max="9996" width="5.5703125" customWidth="1"/>
    <col min="9997" max="9998" width="3.7109375" customWidth="1"/>
    <col min="9999" max="9999" width="22" customWidth="1"/>
    <col min="10000" max="10001" width="15.7109375" customWidth="1"/>
    <col min="10002" max="10002" width="11.7109375" customWidth="1"/>
    <col min="10003" max="10003" width="6.42578125" bestFit="1" customWidth="1"/>
    <col min="10004" max="10004" width="11.7109375" customWidth="1"/>
    <col min="10005" max="10005" width="0" hidden="1" customWidth="1"/>
    <col min="10006" max="10006" width="3.7109375" customWidth="1"/>
    <col min="10007" max="10007" width="11.140625" bestFit="1" customWidth="1"/>
    <col min="10010" max="10010" width="13.42578125" customWidth="1"/>
    <col min="10231" max="10238" width="0" hidden="1" customWidth="1"/>
    <col min="10239" max="10241" width="3.7109375" customWidth="1"/>
    <col min="10242" max="10242" width="12.7109375" customWidth="1"/>
    <col min="10243" max="10243" width="47.42578125" customWidth="1"/>
    <col min="10244" max="10244" width="5.5703125" customWidth="1"/>
    <col min="10245" max="10246" width="3.7109375" customWidth="1"/>
    <col min="10247" max="10247" width="22" customWidth="1"/>
    <col min="10248" max="10248" width="5.5703125" customWidth="1"/>
    <col min="10249" max="10250" width="3.7109375" customWidth="1"/>
    <col min="10251" max="10251" width="22" customWidth="1"/>
    <col min="10252" max="10252" width="5.5703125" customWidth="1"/>
    <col min="10253" max="10254" width="3.7109375" customWidth="1"/>
    <col min="10255" max="10255" width="22" customWidth="1"/>
    <col min="10256" max="10257" width="15.7109375" customWidth="1"/>
    <col min="10258" max="10258" width="11.7109375" customWidth="1"/>
    <col min="10259" max="10259" width="6.42578125" bestFit="1" customWidth="1"/>
    <col min="10260" max="10260" width="11.7109375" customWidth="1"/>
    <col min="10261" max="10261" width="0" hidden="1" customWidth="1"/>
    <col min="10262" max="10262" width="3.7109375" customWidth="1"/>
    <col min="10263" max="10263" width="11.140625" bestFit="1" customWidth="1"/>
    <col min="10266" max="10266" width="13.42578125" customWidth="1"/>
    <col min="10487" max="10494" width="0" hidden="1" customWidth="1"/>
    <col min="10495" max="10497" width="3.7109375" customWidth="1"/>
    <col min="10498" max="10498" width="12.7109375" customWidth="1"/>
    <col min="10499" max="10499" width="47.42578125" customWidth="1"/>
    <col min="10500" max="10500" width="5.5703125" customWidth="1"/>
    <col min="10501" max="10502" width="3.7109375" customWidth="1"/>
    <col min="10503" max="10503" width="22" customWidth="1"/>
    <col min="10504" max="10504" width="5.5703125" customWidth="1"/>
    <col min="10505" max="10506" width="3.7109375" customWidth="1"/>
    <col min="10507" max="10507" width="22" customWidth="1"/>
    <col min="10508" max="10508" width="5.5703125" customWidth="1"/>
    <col min="10509" max="10510" width="3.7109375" customWidth="1"/>
    <col min="10511" max="10511" width="22" customWidth="1"/>
    <col min="10512" max="10513" width="15.7109375" customWidth="1"/>
    <col min="10514" max="10514" width="11.7109375" customWidth="1"/>
    <col min="10515" max="10515" width="6.42578125" bestFit="1" customWidth="1"/>
    <col min="10516" max="10516" width="11.7109375" customWidth="1"/>
    <col min="10517" max="10517" width="0" hidden="1" customWidth="1"/>
    <col min="10518" max="10518" width="3.7109375" customWidth="1"/>
    <col min="10519" max="10519" width="11.140625" bestFit="1" customWidth="1"/>
    <col min="10522" max="10522" width="13.42578125" customWidth="1"/>
    <col min="10743" max="10750" width="0" hidden="1" customWidth="1"/>
    <col min="10751" max="10753" width="3.7109375" customWidth="1"/>
    <col min="10754" max="10754" width="12.7109375" customWidth="1"/>
    <col min="10755" max="10755" width="47.42578125" customWidth="1"/>
    <col min="10756" max="10756" width="5.5703125" customWidth="1"/>
    <col min="10757" max="10758" width="3.7109375" customWidth="1"/>
    <col min="10759" max="10759" width="22" customWidth="1"/>
    <col min="10760" max="10760" width="5.5703125" customWidth="1"/>
    <col min="10761" max="10762" width="3.7109375" customWidth="1"/>
    <col min="10763" max="10763" width="22" customWidth="1"/>
    <col min="10764" max="10764" width="5.5703125" customWidth="1"/>
    <col min="10765" max="10766" width="3.7109375" customWidth="1"/>
    <col min="10767" max="10767" width="22" customWidth="1"/>
    <col min="10768" max="10769" width="15.7109375" customWidth="1"/>
    <col min="10770" max="10770" width="11.7109375" customWidth="1"/>
    <col min="10771" max="10771" width="6.42578125" bestFit="1" customWidth="1"/>
    <col min="10772" max="10772" width="11.7109375" customWidth="1"/>
    <col min="10773" max="10773" width="0" hidden="1" customWidth="1"/>
    <col min="10774" max="10774" width="3.7109375" customWidth="1"/>
    <col min="10775" max="10775" width="11.140625" bestFit="1" customWidth="1"/>
    <col min="10778" max="10778" width="13.42578125" customWidth="1"/>
    <col min="10999" max="11006" width="0" hidden="1" customWidth="1"/>
    <col min="11007" max="11009" width="3.7109375" customWidth="1"/>
    <col min="11010" max="11010" width="12.7109375" customWidth="1"/>
    <col min="11011" max="11011" width="47.42578125" customWidth="1"/>
    <col min="11012" max="11012" width="5.5703125" customWidth="1"/>
    <col min="11013" max="11014" width="3.7109375" customWidth="1"/>
    <col min="11015" max="11015" width="22" customWidth="1"/>
    <col min="11016" max="11016" width="5.5703125" customWidth="1"/>
    <col min="11017" max="11018" width="3.7109375" customWidth="1"/>
    <col min="11019" max="11019" width="22" customWidth="1"/>
    <col min="11020" max="11020" width="5.5703125" customWidth="1"/>
    <col min="11021" max="11022" width="3.7109375" customWidth="1"/>
    <col min="11023" max="11023" width="22" customWidth="1"/>
    <col min="11024" max="11025" width="15.7109375" customWidth="1"/>
    <col min="11026" max="11026" width="11.7109375" customWidth="1"/>
    <col min="11027" max="11027" width="6.42578125" bestFit="1" customWidth="1"/>
    <col min="11028" max="11028" width="11.7109375" customWidth="1"/>
    <col min="11029" max="11029" width="0" hidden="1" customWidth="1"/>
    <col min="11030" max="11030" width="3.7109375" customWidth="1"/>
    <col min="11031" max="11031" width="11.140625" bestFit="1" customWidth="1"/>
    <col min="11034" max="11034" width="13.42578125" customWidth="1"/>
    <col min="11255" max="11262" width="0" hidden="1" customWidth="1"/>
    <col min="11263" max="11265" width="3.7109375" customWidth="1"/>
    <col min="11266" max="11266" width="12.7109375" customWidth="1"/>
    <col min="11267" max="11267" width="47.42578125" customWidth="1"/>
    <col min="11268" max="11268" width="5.5703125" customWidth="1"/>
    <col min="11269" max="11270" width="3.7109375" customWidth="1"/>
    <col min="11271" max="11271" width="22" customWidth="1"/>
    <col min="11272" max="11272" width="5.5703125" customWidth="1"/>
    <col min="11273" max="11274" width="3.7109375" customWidth="1"/>
    <col min="11275" max="11275" width="22" customWidth="1"/>
    <col min="11276" max="11276" width="5.5703125" customWidth="1"/>
    <col min="11277" max="11278" width="3.7109375" customWidth="1"/>
    <col min="11279" max="11279" width="22" customWidth="1"/>
    <col min="11280" max="11281" width="15.7109375" customWidth="1"/>
    <col min="11282" max="11282" width="11.7109375" customWidth="1"/>
    <col min="11283" max="11283" width="6.42578125" bestFit="1" customWidth="1"/>
    <col min="11284" max="11284" width="11.7109375" customWidth="1"/>
    <col min="11285" max="11285" width="0" hidden="1" customWidth="1"/>
    <col min="11286" max="11286" width="3.7109375" customWidth="1"/>
    <col min="11287" max="11287" width="11.140625" bestFit="1" customWidth="1"/>
    <col min="11290" max="11290" width="13.42578125" customWidth="1"/>
    <col min="11511" max="11518" width="0" hidden="1" customWidth="1"/>
    <col min="11519" max="11521" width="3.7109375" customWidth="1"/>
    <col min="11522" max="11522" width="12.7109375" customWidth="1"/>
    <col min="11523" max="11523" width="47.42578125" customWidth="1"/>
    <col min="11524" max="11524" width="5.5703125" customWidth="1"/>
    <col min="11525" max="11526" width="3.7109375" customWidth="1"/>
    <col min="11527" max="11527" width="22" customWidth="1"/>
    <col min="11528" max="11528" width="5.5703125" customWidth="1"/>
    <col min="11529" max="11530" width="3.7109375" customWidth="1"/>
    <col min="11531" max="11531" width="22" customWidth="1"/>
    <col min="11532" max="11532" width="5.5703125" customWidth="1"/>
    <col min="11533" max="11534" width="3.7109375" customWidth="1"/>
    <col min="11535" max="11535" width="22" customWidth="1"/>
    <col min="11536" max="11537" width="15.7109375" customWidth="1"/>
    <col min="11538" max="11538" width="11.7109375" customWidth="1"/>
    <col min="11539" max="11539" width="6.42578125" bestFit="1" customWidth="1"/>
    <col min="11540" max="11540" width="11.7109375" customWidth="1"/>
    <col min="11541" max="11541" width="0" hidden="1" customWidth="1"/>
    <col min="11542" max="11542" width="3.7109375" customWidth="1"/>
    <col min="11543" max="11543" width="11.140625" bestFit="1" customWidth="1"/>
    <col min="11546" max="11546" width="13.42578125" customWidth="1"/>
    <col min="11767" max="11774" width="0" hidden="1" customWidth="1"/>
    <col min="11775" max="11777" width="3.7109375" customWidth="1"/>
    <col min="11778" max="11778" width="12.7109375" customWidth="1"/>
    <col min="11779" max="11779" width="47.42578125" customWidth="1"/>
    <col min="11780" max="11780" width="5.5703125" customWidth="1"/>
    <col min="11781" max="11782" width="3.7109375" customWidth="1"/>
    <col min="11783" max="11783" width="22" customWidth="1"/>
    <col min="11784" max="11784" width="5.5703125" customWidth="1"/>
    <col min="11785" max="11786" width="3.7109375" customWidth="1"/>
    <col min="11787" max="11787" width="22" customWidth="1"/>
    <col min="11788" max="11788" width="5.5703125" customWidth="1"/>
    <col min="11789" max="11790" width="3.7109375" customWidth="1"/>
    <col min="11791" max="11791" width="22" customWidth="1"/>
    <col min="11792" max="11793" width="15.7109375" customWidth="1"/>
    <col min="11794" max="11794" width="11.7109375" customWidth="1"/>
    <col min="11795" max="11795" width="6.42578125" bestFit="1" customWidth="1"/>
    <col min="11796" max="11796" width="11.7109375" customWidth="1"/>
    <col min="11797" max="11797" width="0" hidden="1" customWidth="1"/>
    <col min="11798" max="11798" width="3.7109375" customWidth="1"/>
    <col min="11799" max="11799" width="11.140625" bestFit="1" customWidth="1"/>
    <col min="11802" max="11802" width="13.42578125" customWidth="1"/>
    <col min="12023" max="12030" width="0" hidden="1" customWidth="1"/>
    <col min="12031" max="12033" width="3.7109375" customWidth="1"/>
    <col min="12034" max="12034" width="12.7109375" customWidth="1"/>
    <col min="12035" max="12035" width="47.42578125" customWidth="1"/>
    <col min="12036" max="12036" width="5.5703125" customWidth="1"/>
    <col min="12037" max="12038" width="3.7109375" customWidth="1"/>
    <col min="12039" max="12039" width="22" customWidth="1"/>
    <col min="12040" max="12040" width="5.5703125" customWidth="1"/>
    <col min="12041" max="12042" width="3.7109375" customWidth="1"/>
    <col min="12043" max="12043" width="22" customWidth="1"/>
    <col min="12044" max="12044" width="5.5703125" customWidth="1"/>
    <col min="12045" max="12046" width="3.7109375" customWidth="1"/>
    <col min="12047" max="12047" width="22" customWidth="1"/>
    <col min="12048" max="12049" width="15.7109375" customWidth="1"/>
    <col min="12050" max="12050" width="11.7109375" customWidth="1"/>
    <col min="12051" max="12051" width="6.42578125" bestFit="1" customWidth="1"/>
    <col min="12052" max="12052" width="11.7109375" customWidth="1"/>
    <col min="12053" max="12053" width="0" hidden="1" customWidth="1"/>
    <col min="12054" max="12054" width="3.7109375" customWidth="1"/>
    <col min="12055" max="12055" width="11.140625" bestFit="1" customWidth="1"/>
    <col min="12058" max="12058" width="13.42578125" customWidth="1"/>
    <col min="12279" max="12286" width="0" hidden="1" customWidth="1"/>
    <col min="12287" max="12289" width="3.7109375" customWidth="1"/>
    <col min="12290" max="12290" width="12.7109375" customWidth="1"/>
    <col min="12291" max="12291" width="47.42578125" customWidth="1"/>
    <col min="12292" max="12292" width="5.5703125" customWidth="1"/>
    <col min="12293" max="12294" width="3.7109375" customWidth="1"/>
    <col min="12295" max="12295" width="22" customWidth="1"/>
    <col min="12296" max="12296" width="5.5703125" customWidth="1"/>
    <col min="12297" max="12298" width="3.7109375" customWidth="1"/>
    <col min="12299" max="12299" width="22" customWidth="1"/>
    <col min="12300" max="12300" width="5.5703125" customWidth="1"/>
    <col min="12301" max="12302" width="3.7109375" customWidth="1"/>
    <col min="12303" max="12303" width="22" customWidth="1"/>
    <col min="12304" max="12305" width="15.7109375" customWidth="1"/>
    <col min="12306" max="12306" width="11.7109375" customWidth="1"/>
    <col min="12307" max="12307" width="6.42578125" bestFit="1" customWidth="1"/>
    <col min="12308" max="12308" width="11.7109375" customWidth="1"/>
    <col min="12309" max="12309" width="0" hidden="1" customWidth="1"/>
    <col min="12310" max="12310" width="3.7109375" customWidth="1"/>
    <col min="12311" max="12311" width="11.140625" bestFit="1" customWidth="1"/>
    <col min="12314" max="12314" width="13.42578125" customWidth="1"/>
    <col min="12535" max="12542" width="0" hidden="1" customWidth="1"/>
    <col min="12543" max="12545" width="3.7109375" customWidth="1"/>
    <col min="12546" max="12546" width="12.7109375" customWidth="1"/>
    <col min="12547" max="12547" width="47.42578125" customWidth="1"/>
    <col min="12548" max="12548" width="5.5703125" customWidth="1"/>
    <col min="12549" max="12550" width="3.7109375" customWidth="1"/>
    <col min="12551" max="12551" width="22" customWidth="1"/>
    <col min="12552" max="12552" width="5.5703125" customWidth="1"/>
    <col min="12553" max="12554" width="3.7109375" customWidth="1"/>
    <col min="12555" max="12555" width="22" customWidth="1"/>
    <col min="12556" max="12556" width="5.5703125" customWidth="1"/>
    <col min="12557" max="12558" width="3.7109375" customWidth="1"/>
    <col min="12559" max="12559" width="22" customWidth="1"/>
    <col min="12560" max="12561" width="15.7109375" customWidth="1"/>
    <col min="12562" max="12562" width="11.7109375" customWidth="1"/>
    <col min="12563" max="12563" width="6.42578125" bestFit="1" customWidth="1"/>
    <col min="12564" max="12564" width="11.7109375" customWidth="1"/>
    <col min="12565" max="12565" width="0" hidden="1" customWidth="1"/>
    <col min="12566" max="12566" width="3.7109375" customWidth="1"/>
    <col min="12567" max="12567" width="11.140625" bestFit="1" customWidth="1"/>
    <col min="12570" max="12570" width="13.42578125" customWidth="1"/>
    <col min="12791" max="12798" width="0" hidden="1" customWidth="1"/>
    <col min="12799" max="12801" width="3.7109375" customWidth="1"/>
    <col min="12802" max="12802" width="12.7109375" customWidth="1"/>
    <col min="12803" max="12803" width="47.42578125" customWidth="1"/>
    <col min="12804" max="12804" width="5.5703125" customWidth="1"/>
    <col min="12805" max="12806" width="3.7109375" customWidth="1"/>
    <col min="12807" max="12807" width="22" customWidth="1"/>
    <col min="12808" max="12808" width="5.5703125" customWidth="1"/>
    <col min="12809" max="12810" width="3.7109375" customWidth="1"/>
    <col min="12811" max="12811" width="22" customWidth="1"/>
    <col min="12812" max="12812" width="5.5703125" customWidth="1"/>
    <col min="12813" max="12814" width="3.7109375" customWidth="1"/>
    <col min="12815" max="12815" width="22" customWidth="1"/>
    <col min="12816" max="12817" width="15.7109375" customWidth="1"/>
    <col min="12818" max="12818" width="11.7109375" customWidth="1"/>
    <col min="12819" max="12819" width="6.42578125" bestFit="1" customWidth="1"/>
    <col min="12820" max="12820" width="11.7109375" customWidth="1"/>
    <col min="12821" max="12821" width="0" hidden="1" customWidth="1"/>
    <col min="12822" max="12822" width="3.7109375" customWidth="1"/>
    <col min="12823" max="12823" width="11.140625" bestFit="1" customWidth="1"/>
    <col min="12826" max="12826" width="13.42578125" customWidth="1"/>
    <col min="13047" max="13054" width="0" hidden="1" customWidth="1"/>
    <col min="13055" max="13057" width="3.7109375" customWidth="1"/>
    <col min="13058" max="13058" width="12.7109375" customWidth="1"/>
    <col min="13059" max="13059" width="47.42578125" customWidth="1"/>
    <col min="13060" max="13060" width="5.5703125" customWidth="1"/>
    <col min="13061" max="13062" width="3.7109375" customWidth="1"/>
    <col min="13063" max="13063" width="22" customWidth="1"/>
    <col min="13064" max="13064" width="5.5703125" customWidth="1"/>
    <col min="13065" max="13066" width="3.7109375" customWidth="1"/>
    <col min="13067" max="13067" width="22" customWidth="1"/>
    <col min="13068" max="13068" width="5.5703125" customWidth="1"/>
    <col min="13069" max="13070" width="3.7109375" customWidth="1"/>
    <col min="13071" max="13071" width="22" customWidth="1"/>
    <col min="13072" max="13073" width="15.7109375" customWidth="1"/>
    <col min="13074" max="13074" width="11.7109375" customWidth="1"/>
    <col min="13075" max="13075" width="6.42578125" bestFit="1" customWidth="1"/>
    <col min="13076" max="13076" width="11.7109375" customWidth="1"/>
    <col min="13077" max="13077" width="0" hidden="1" customWidth="1"/>
    <col min="13078" max="13078" width="3.7109375" customWidth="1"/>
    <col min="13079" max="13079" width="11.140625" bestFit="1" customWidth="1"/>
    <col min="13082" max="13082" width="13.42578125" customWidth="1"/>
    <col min="13303" max="13310" width="0" hidden="1" customWidth="1"/>
    <col min="13311" max="13313" width="3.7109375" customWidth="1"/>
    <col min="13314" max="13314" width="12.7109375" customWidth="1"/>
    <col min="13315" max="13315" width="47.42578125" customWidth="1"/>
    <col min="13316" max="13316" width="5.5703125" customWidth="1"/>
    <col min="13317" max="13318" width="3.7109375" customWidth="1"/>
    <col min="13319" max="13319" width="22" customWidth="1"/>
    <col min="13320" max="13320" width="5.5703125" customWidth="1"/>
    <col min="13321" max="13322" width="3.7109375" customWidth="1"/>
    <col min="13323" max="13323" width="22" customWidth="1"/>
    <col min="13324" max="13324" width="5.5703125" customWidth="1"/>
    <col min="13325" max="13326" width="3.7109375" customWidth="1"/>
    <col min="13327" max="13327" width="22" customWidth="1"/>
    <col min="13328" max="13329" width="15.7109375" customWidth="1"/>
    <col min="13330" max="13330" width="11.7109375" customWidth="1"/>
    <col min="13331" max="13331" width="6.42578125" bestFit="1" customWidth="1"/>
    <col min="13332" max="13332" width="11.7109375" customWidth="1"/>
    <col min="13333" max="13333" width="0" hidden="1" customWidth="1"/>
    <col min="13334" max="13334" width="3.7109375" customWidth="1"/>
    <col min="13335" max="13335" width="11.140625" bestFit="1" customWidth="1"/>
    <col min="13338" max="13338" width="13.42578125" customWidth="1"/>
    <col min="13559" max="13566" width="0" hidden="1" customWidth="1"/>
    <col min="13567" max="13569" width="3.7109375" customWidth="1"/>
    <col min="13570" max="13570" width="12.7109375" customWidth="1"/>
    <col min="13571" max="13571" width="47.42578125" customWidth="1"/>
    <col min="13572" max="13572" width="5.5703125" customWidth="1"/>
    <col min="13573" max="13574" width="3.7109375" customWidth="1"/>
    <col min="13575" max="13575" width="22" customWidth="1"/>
    <col min="13576" max="13576" width="5.5703125" customWidth="1"/>
    <col min="13577" max="13578" width="3.7109375" customWidth="1"/>
    <col min="13579" max="13579" width="22" customWidth="1"/>
    <col min="13580" max="13580" width="5.5703125" customWidth="1"/>
    <col min="13581" max="13582" width="3.7109375" customWidth="1"/>
    <col min="13583" max="13583" width="22" customWidth="1"/>
    <col min="13584" max="13585" width="15.7109375" customWidth="1"/>
    <col min="13586" max="13586" width="11.7109375" customWidth="1"/>
    <col min="13587" max="13587" width="6.42578125" bestFit="1" customWidth="1"/>
    <col min="13588" max="13588" width="11.7109375" customWidth="1"/>
    <col min="13589" max="13589" width="0" hidden="1" customWidth="1"/>
    <col min="13590" max="13590" width="3.7109375" customWidth="1"/>
    <col min="13591" max="13591" width="11.140625" bestFit="1" customWidth="1"/>
    <col min="13594" max="13594" width="13.42578125" customWidth="1"/>
    <col min="13815" max="13822" width="0" hidden="1" customWidth="1"/>
    <col min="13823" max="13825" width="3.7109375" customWidth="1"/>
    <col min="13826" max="13826" width="12.7109375" customWidth="1"/>
    <col min="13827" max="13827" width="47.42578125" customWidth="1"/>
    <col min="13828" max="13828" width="5.5703125" customWidth="1"/>
    <col min="13829" max="13830" width="3.7109375" customWidth="1"/>
    <col min="13831" max="13831" width="22" customWidth="1"/>
    <col min="13832" max="13832" width="5.5703125" customWidth="1"/>
    <col min="13833" max="13834" width="3.7109375" customWidth="1"/>
    <col min="13835" max="13835" width="22" customWidth="1"/>
    <col min="13836" max="13836" width="5.5703125" customWidth="1"/>
    <col min="13837" max="13838" width="3.7109375" customWidth="1"/>
    <col min="13839" max="13839" width="22" customWidth="1"/>
    <col min="13840" max="13841" width="15.7109375" customWidth="1"/>
    <col min="13842" max="13842" width="11.7109375" customWidth="1"/>
    <col min="13843" max="13843" width="6.42578125" bestFit="1" customWidth="1"/>
    <col min="13844" max="13844" width="11.7109375" customWidth="1"/>
    <col min="13845" max="13845" width="0" hidden="1" customWidth="1"/>
    <col min="13846" max="13846" width="3.7109375" customWidth="1"/>
    <col min="13847" max="13847" width="11.140625" bestFit="1" customWidth="1"/>
    <col min="13850" max="13850" width="13.42578125" customWidth="1"/>
    <col min="14071" max="14078" width="0" hidden="1" customWidth="1"/>
    <col min="14079" max="14081" width="3.7109375" customWidth="1"/>
    <col min="14082" max="14082" width="12.7109375" customWidth="1"/>
    <col min="14083" max="14083" width="47.42578125" customWidth="1"/>
    <col min="14084" max="14084" width="5.5703125" customWidth="1"/>
    <col min="14085" max="14086" width="3.7109375" customWidth="1"/>
    <col min="14087" max="14087" width="22" customWidth="1"/>
    <col min="14088" max="14088" width="5.5703125" customWidth="1"/>
    <col min="14089" max="14090" width="3.7109375" customWidth="1"/>
    <col min="14091" max="14091" width="22" customWidth="1"/>
    <col min="14092" max="14092" width="5.5703125" customWidth="1"/>
    <col min="14093" max="14094" width="3.7109375" customWidth="1"/>
    <col min="14095" max="14095" width="22" customWidth="1"/>
    <col min="14096" max="14097" width="15.7109375" customWidth="1"/>
    <col min="14098" max="14098" width="11.7109375" customWidth="1"/>
    <col min="14099" max="14099" width="6.42578125" bestFit="1" customWidth="1"/>
    <col min="14100" max="14100" width="11.7109375" customWidth="1"/>
    <col min="14101" max="14101" width="0" hidden="1" customWidth="1"/>
    <col min="14102" max="14102" width="3.7109375" customWidth="1"/>
    <col min="14103" max="14103" width="11.140625" bestFit="1" customWidth="1"/>
    <col min="14106" max="14106" width="13.42578125" customWidth="1"/>
    <col min="14327" max="14334" width="0" hidden="1" customWidth="1"/>
    <col min="14335" max="14337" width="3.7109375" customWidth="1"/>
    <col min="14338" max="14338" width="12.7109375" customWidth="1"/>
    <col min="14339" max="14339" width="47.42578125" customWidth="1"/>
    <col min="14340" max="14340" width="5.5703125" customWidth="1"/>
    <col min="14341" max="14342" width="3.7109375" customWidth="1"/>
    <col min="14343" max="14343" width="22" customWidth="1"/>
    <col min="14344" max="14344" width="5.5703125" customWidth="1"/>
    <col min="14345" max="14346" width="3.7109375" customWidth="1"/>
    <col min="14347" max="14347" width="22" customWidth="1"/>
    <col min="14348" max="14348" width="5.5703125" customWidth="1"/>
    <col min="14349" max="14350" width="3.7109375" customWidth="1"/>
    <col min="14351" max="14351" width="22" customWidth="1"/>
    <col min="14352" max="14353" width="15.7109375" customWidth="1"/>
    <col min="14354" max="14354" width="11.7109375" customWidth="1"/>
    <col min="14355" max="14355" width="6.42578125" bestFit="1" customWidth="1"/>
    <col min="14356" max="14356" width="11.7109375" customWidth="1"/>
    <col min="14357" max="14357" width="0" hidden="1" customWidth="1"/>
    <col min="14358" max="14358" width="3.7109375" customWidth="1"/>
    <col min="14359" max="14359" width="11.140625" bestFit="1" customWidth="1"/>
    <col min="14362" max="14362" width="13.42578125" customWidth="1"/>
    <col min="14583" max="14590" width="0" hidden="1" customWidth="1"/>
    <col min="14591" max="14593" width="3.7109375" customWidth="1"/>
    <col min="14594" max="14594" width="12.7109375" customWidth="1"/>
    <col min="14595" max="14595" width="47.42578125" customWidth="1"/>
    <col min="14596" max="14596" width="5.5703125" customWidth="1"/>
    <col min="14597" max="14598" width="3.7109375" customWidth="1"/>
    <col min="14599" max="14599" width="22" customWidth="1"/>
    <col min="14600" max="14600" width="5.5703125" customWidth="1"/>
    <col min="14601" max="14602" width="3.7109375" customWidth="1"/>
    <col min="14603" max="14603" width="22" customWidth="1"/>
    <col min="14604" max="14604" width="5.5703125" customWidth="1"/>
    <col min="14605" max="14606" width="3.7109375" customWidth="1"/>
    <col min="14607" max="14607" width="22" customWidth="1"/>
    <col min="14608" max="14609" width="15.7109375" customWidth="1"/>
    <col min="14610" max="14610" width="11.7109375" customWidth="1"/>
    <col min="14611" max="14611" width="6.42578125" bestFit="1" customWidth="1"/>
    <col min="14612" max="14612" width="11.7109375" customWidth="1"/>
    <col min="14613" max="14613" width="0" hidden="1" customWidth="1"/>
    <col min="14614" max="14614" width="3.7109375" customWidth="1"/>
    <col min="14615" max="14615" width="11.140625" bestFit="1" customWidth="1"/>
    <col min="14618" max="14618" width="13.42578125" customWidth="1"/>
    <col min="14839" max="14846" width="0" hidden="1" customWidth="1"/>
    <col min="14847" max="14849" width="3.7109375" customWidth="1"/>
    <col min="14850" max="14850" width="12.7109375" customWidth="1"/>
    <col min="14851" max="14851" width="47.42578125" customWidth="1"/>
    <col min="14852" max="14852" width="5.5703125" customWidth="1"/>
    <col min="14853" max="14854" width="3.7109375" customWidth="1"/>
    <col min="14855" max="14855" width="22" customWidth="1"/>
    <col min="14856" max="14856" width="5.5703125" customWidth="1"/>
    <col min="14857" max="14858" width="3.7109375" customWidth="1"/>
    <col min="14859" max="14859" width="22" customWidth="1"/>
    <col min="14860" max="14860" width="5.5703125" customWidth="1"/>
    <col min="14861" max="14862" width="3.7109375" customWidth="1"/>
    <col min="14863" max="14863" width="22" customWidth="1"/>
    <col min="14864" max="14865" width="15.7109375" customWidth="1"/>
    <col min="14866" max="14866" width="11.7109375" customWidth="1"/>
    <col min="14867" max="14867" width="6.42578125" bestFit="1" customWidth="1"/>
    <col min="14868" max="14868" width="11.7109375" customWidth="1"/>
    <col min="14869" max="14869" width="0" hidden="1" customWidth="1"/>
    <col min="14870" max="14870" width="3.7109375" customWidth="1"/>
    <col min="14871" max="14871" width="11.140625" bestFit="1" customWidth="1"/>
    <col min="14874" max="14874" width="13.42578125" customWidth="1"/>
    <col min="15095" max="15102" width="0" hidden="1" customWidth="1"/>
    <col min="15103" max="15105" width="3.7109375" customWidth="1"/>
    <col min="15106" max="15106" width="12.7109375" customWidth="1"/>
    <col min="15107" max="15107" width="47.42578125" customWidth="1"/>
    <col min="15108" max="15108" width="5.5703125" customWidth="1"/>
    <col min="15109" max="15110" width="3.7109375" customWidth="1"/>
    <col min="15111" max="15111" width="22" customWidth="1"/>
    <col min="15112" max="15112" width="5.5703125" customWidth="1"/>
    <col min="15113" max="15114" width="3.7109375" customWidth="1"/>
    <col min="15115" max="15115" width="22" customWidth="1"/>
    <col min="15116" max="15116" width="5.5703125" customWidth="1"/>
    <col min="15117" max="15118" width="3.7109375" customWidth="1"/>
    <col min="15119" max="15119" width="22" customWidth="1"/>
    <col min="15120" max="15121" width="15.7109375" customWidth="1"/>
    <col min="15122" max="15122" width="11.7109375" customWidth="1"/>
    <col min="15123" max="15123" width="6.42578125" bestFit="1" customWidth="1"/>
    <col min="15124" max="15124" width="11.7109375" customWidth="1"/>
    <col min="15125" max="15125" width="0" hidden="1" customWidth="1"/>
    <col min="15126" max="15126" width="3.7109375" customWidth="1"/>
    <col min="15127" max="15127" width="11.140625" bestFit="1" customWidth="1"/>
    <col min="15130" max="15130" width="13.42578125" customWidth="1"/>
    <col min="15351" max="15358" width="0" hidden="1" customWidth="1"/>
    <col min="15359" max="15361" width="3.7109375" customWidth="1"/>
    <col min="15362" max="15362" width="12.7109375" customWidth="1"/>
    <col min="15363" max="15363" width="47.42578125" customWidth="1"/>
    <col min="15364" max="15364" width="5.5703125" customWidth="1"/>
    <col min="15365" max="15366" width="3.7109375" customWidth="1"/>
    <col min="15367" max="15367" width="22" customWidth="1"/>
    <col min="15368" max="15368" width="5.5703125" customWidth="1"/>
    <col min="15369" max="15370" width="3.7109375" customWidth="1"/>
    <col min="15371" max="15371" width="22" customWidth="1"/>
    <col min="15372" max="15372" width="5.5703125" customWidth="1"/>
    <col min="15373" max="15374" width="3.7109375" customWidth="1"/>
    <col min="15375" max="15375" width="22" customWidth="1"/>
    <col min="15376" max="15377" width="15.7109375" customWidth="1"/>
    <col min="15378" max="15378" width="11.7109375" customWidth="1"/>
    <col min="15379" max="15379" width="6.42578125" bestFit="1" customWidth="1"/>
    <col min="15380" max="15380" width="11.7109375" customWidth="1"/>
    <col min="15381" max="15381" width="0" hidden="1" customWidth="1"/>
    <col min="15382" max="15382" width="3.7109375" customWidth="1"/>
    <col min="15383" max="15383" width="11.140625" bestFit="1" customWidth="1"/>
    <col min="15386" max="15386" width="13.42578125" customWidth="1"/>
    <col min="15607" max="15614" width="0" hidden="1" customWidth="1"/>
    <col min="15615" max="15617" width="3.7109375" customWidth="1"/>
    <col min="15618" max="15618" width="12.7109375" customWidth="1"/>
    <col min="15619" max="15619" width="47.42578125" customWidth="1"/>
    <col min="15620" max="15620" width="5.5703125" customWidth="1"/>
    <col min="15621" max="15622" width="3.7109375" customWidth="1"/>
    <col min="15623" max="15623" width="22" customWidth="1"/>
    <col min="15624" max="15624" width="5.5703125" customWidth="1"/>
    <col min="15625" max="15626" width="3.7109375" customWidth="1"/>
    <col min="15627" max="15627" width="22" customWidth="1"/>
    <col min="15628" max="15628" width="5.5703125" customWidth="1"/>
    <col min="15629" max="15630" width="3.7109375" customWidth="1"/>
    <col min="15631" max="15631" width="22" customWidth="1"/>
    <col min="15632" max="15633" width="15.7109375" customWidth="1"/>
    <col min="15634" max="15634" width="11.7109375" customWidth="1"/>
    <col min="15635" max="15635" width="6.42578125" bestFit="1" customWidth="1"/>
    <col min="15636" max="15636" width="11.7109375" customWidth="1"/>
    <col min="15637" max="15637" width="0" hidden="1" customWidth="1"/>
    <col min="15638" max="15638" width="3.7109375" customWidth="1"/>
    <col min="15639" max="15639" width="11.140625" bestFit="1" customWidth="1"/>
    <col min="15642" max="15642" width="13.42578125" customWidth="1"/>
    <col min="15863" max="15870" width="0" hidden="1" customWidth="1"/>
    <col min="15871" max="15873" width="3.7109375" customWidth="1"/>
    <col min="15874" max="15874" width="12.7109375" customWidth="1"/>
    <col min="15875" max="15875" width="47.42578125" customWidth="1"/>
    <col min="15876" max="15876" width="5.5703125" customWidth="1"/>
    <col min="15877" max="15878" width="3.7109375" customWidth="1"/>
    <col min="15879" max="15879" width="22" customWidth="1"/>
    <col min="15880" max="15880" width="5.5703125" customWidth="1"/>
    <col min="15881" max="15882" width="3.7109375" customWidth="1"/>
    <col min="15883" max="15883" width="22" customWidth="1"/>
    <col min="15884" max="15884" width="5.5703125" customWidth="1"/>
    <col min="15885" max="15886" width="3.7109375" customWidth="1"/>
    <col min="15887" max="15887" width="22" customWidth="1"/>
    <col min="15888" max="15889" width="15.7109375" customWidth="1"/>
    <col min="15890" max="15890" width="11.7109375" customWidth="1"/>
    <col min="15891" max="15891" width="6.42578125" bestFit="1" customWidth="1"/>
    <col min="15892" max="15892" width="11.7109375" customWidth="1"/>
    <col min="15893" max="15893" width="0" hidden="1" customWidth="1"/>
    <col min="15894" max="15894" width="3.7109375" customWidth="1"/>
    <col min="15895" max="15895" width="11.140625" bestFit="1" customWidth="1"/>
    <col min="15898" max="15898" width="13.42578125" customWidth="1"/>
    <col min="16119" max="16126" width="0" hidden="1" customWidth="1"/>
    <col min="16127" max="16129" width="3.7109375" customWidth="1"/>
    <col min="16130" max="16130" width="12.7109375" customWidth="1"/>
    <col min="16131" max="16131" width="47.42578125" customWidth="1"/>
    <col min="16132" max="16132" width="5.5703125" customWidth="1"/>
    <col min="16133" max="16134" width="3.7109375" customWidth="1"/>
    <col min="16135" max="16135" width="22" customWidth="1"/>
    <col min="16136" max="16136" width="5.5703125" customWidth="1"/>
    <col min="16137" max="16138" width="3.7109375" customWidth="1"/>
    <col min="16139" max="16139" width="22" customWidth="1"/>
    <col min="16140" max="16140" width="5.5703125" customWidth="1"/>
    <col min="16141" max="16142" width="3.7109375" customWidth="1"/>
    <col min="16143" max="16143" width="22" customWidth="1"/>
    <col min="16144" max="16145" width="15.7109375" customWidth="1"/>
    <col min="16146" max="16146" width="11.7109375" customWidth="1"/>
    <col min="16147" max="16147" width="6.42578125" bestFit="1" customWidth="1"/>
    <col min="16148" max="16148" width="11.7109375" customWidth="1"/>
    <col min="16149" max="16149" width="0" hidden="1" customWidth="1"/>
    <col min="16150" max="16150" width="3.7109375" customWidth="1"/>
    <col min="16151" max="16151" width="11.140625" bestFit="1" customWidth="1"/>
    <col min="16154" max="16154" width="13.42578125" customWidth="1"/>
  </cols>
  <sheetData>
    <row r="1" spans="12:33" hidden="1"/>
    <row r="2" spans="12:33" hidden="1"/>
    <row r="3" spans="12:33" hidden="1"/>
    <row r="4" spans="12:33" ht="3" customHeight="1"/>
    <row r="5" spans="12:33" ht="22.5" customHeight="1">
      <c r="L5" s="1" t="s">
        <v>675</v>
      </c>
      <c r="M5" s="1"/>
      <c r="N5" s="1"/>
      <c r="O5" s="1"/>
      <c r="P5" s="1"/>
      <c r="Q5" s="1"/>
      <c r="R5" s="1"/>
      <c r="S5" s="1"/>
      <c r="T5" s="1"/>
    </row>
    <row r="6" spans="12:33" ht="3" customHeight="1"/>
    <row r="7" spans="12:33">
      <c r="M7" t="s">
        <v>502</v>
      </c>
      <c r="N7" s="1" t="str">
        <f>IF(NameOrPr_ch="",IF(NameOrPr="","",NameOrPr),NameOrPr_ch)</f>
        <v>Комитет по тарифам и ценовой политике ЛО</v>
      </c>
      <c r="O7" s="1"/>
      <c r="P7" s="1"/>
      <c r="Q7" s="1"/>
      <c r="R7" s="1"/>
      <c r="S7" s="1"/>
      <c r="T7" s="1"/>
    </row>
    <row r="8" spans="12:33">
      <c r="M8" t="s">
        <v>597</v>
      </c>
      <c r="N8" s="1" t="str">
        <f>IF(datePr_ch="",IF(datePr="","",datePr),datePr_ch)</f>
        <v>16.11.2022</v>
      </c>
      <c r="O8" s="1"/>
      <c r="P8" s="1"/>
      <c r="Q8" s="1"/>
      <c r="R8" s="1"/>
      <c r="S8" s="1"/>
      <c r="T8" s="1"/>
    </row>
    <row r="9" spans="12:33">
      <c r="M9" t="s">
        <v>596</v>
      </c>
      <c r="N9" s="1" t="str">
        <f>IF(numberPr_ch="",IF(numberPr="","",numberPr),numberPr_ch)</f>
        <v>№132-п от 16.11.2022 г.; №529-п от 28.11.2022 г.</v>
      </c>
      <c r="O9" s="1"/>
      <c r="P9" s="1"/>
      <c r="Q9" s="1"/>
      <c r="R9" s="1"/>
      <c r="S9" s="1"/>
      <c r="T9" s="1"/>
    </row>
    <row r="10" spans="12:33">
      <c r="M10" t="s">
        <v>501</v>
      </c>
      <c r="N10" s="1" t="str">
        <f>IF(IstPub_ch="",IF(IstPub="","",IstPub),IstPub_ch)</f>
        <v>https://tarif.lenobl.ru</v>
      </c>
      <c r="O10" s="1"/>
      <c r="P10" s="1"/>
      <c r="Q10" s="1"/>
      <c r="R10" s="1"/>
      <c r="S10" s="1"/>
      <c r="T10" s="1"/>
    </row>
    <row r="11" spans="12:33" hidden="1">
      <c r="Z11" t="s">
        <v>722</v>
      </c>
      <c r="AA11" t="s">
        <v>723</v>
      </c>
    </row>
    <row r="12" spans="12:33" hidden="1">
      <c r="L12" s="1"/>
      <c r="M12" s="1"/>
      <c r="O12" s="1"/>
      <c r="P12" s="1"/>
      <c r="Q12" s="1"/>
      <c r="R12" s="1"/>
      <c r="S12" s="1"/>
      <c r="T12" s="1"/>
      <c r="AE12" t="s">
        <v>373</v>
      </c>
    </row>
    <row r="13" spans="12:33">
      <c r="O13" s="1"/>
      <c r="P13" s="1"/>
      <c r="Q13" s="1"/>
      <c r="R13" s="1"/>
      <c r="S13" s="1"/>
      <c r="T13" s="1"/>
      <c r="Z13" s="1"/>
      <c r="AA13" s="1"/>
      <c r="AB13" s="1"/>
      <c r="AC13" s="1"/>
      <c r="AD13" s="1"/>
      <c r="AE13" s="1"/>
    </row>
    <row r="14" spans="12:33">
      <c r="L14" s="1" t="s">
        <v>454</v>
      </c>
      <c r="M14" s="1"/>
      <c r="N14" s="1"/>
      <c r="O14" s="1"/>
      <c r="P14" s="1"/>
      <c r="Q14" s="1"/>
      <c r="R14" s="1"/>
      <c r="S14" s="1"/>
      <c r="T14" s="1"/>
      <c r="U14" s="1"/>
      <c r="V14" s="1"/>
      <c r="W14" s="1"/>
      <c r="X14" s="1"/>
      <c r="Y14" s="1"/>
      <c r="Z14" s="1"/>
      <c r="AA14" s="1"/>
      <c r="AB14" s="1"/>
      <c r="AC14" s="1"/>
      <c r="AD14" s="1"/>
      <c r="AE14" s="1"/>
      <c r="AF14" s="1"/>
      <c r="AG14" s="1" t="s">
        <v>455</v>
      </c>
    </row>
    <row r="15" spans="12:33" ht="14.25" customHeight="1">
      <c r="L15" s="1" t="s">
        <v>92</v>
      </c>
      <c r="M15" s="1" t="s">
        <v>677</v>
      </c>
      <c r="N15" s="1" t="s">
        <v>629</v>
      </c>
      <c r="O15" s="1"/>
      <c r="P15" s="1"/>
      <c r="Q15" s="1"/>
      <c r="R15" s="1" t="s">
        <v>630</v>
      </c>
      <c r="S15" s="1"/>
      <c r="T15" s="1"/>
      <c r="U15" s="1"/>
      <c r="V15" s="1" t="s">
        <v>631</v>
      </c>
      <c r="W15" s="1"/>
      <c r="X15" s="1"/>
      <c r="Y15" s="1"/>
      <c r="Z15" s="1" t="s">
        <v>642</v>
      </c>
      <c r="AA15" s="1"/>
      <c r="AB15" s="1"/>
      <c r="AC15" s="1"/>
      <c r="AD15" s="1"/>
      <c r="AE15" s="1" t="s">
        <v>341</v>
      </c>
      <c r="AF15" s="1" t="s">
        <v>275</v>
      </c>
      <c r="AG15" s="1"/>
    </row>
    <row r="16" spans="12:33" ht="27.75" customHeight="1">
      <c r="L16" s="1"/>
      <c r="M16" s="1"/>
      <c r="N16" s="1"/>
      <c r="O16" s="1"/>
      <c r="P16" s="1"/>
      <c r="Q16" s="1"/>
      <c r="R16" s="1"/>
      <c r="S16" s="1"/>
      <c r="T16" s="1"/>
      <c r="U16" s="1"/>
      <c r="V16" s="1"/>
      <c r="W16" s="1"/>
      <c r="X16" s="1"/>
      <c r="Y16" s="1"/>
      <c r="Z16" s="1" t="s">
        <v>680</v>
      </c>
      <c r="AA16" s="1"/>
      <c r="AB16" s="1" t="s">
        <v>655</v>
      </c>
      <c r="AC16" s="1"/>
      <c r="AD16" s="1"/>
      <c r="AE16" s="1"/>
      <c r="AF16" s="1"/>
      <c r="AG16" s="1"/>
    </row>
    <row r="17" spans="1:35" ht="14.25" customHeight="1">
      <c r="L17" s="1"/>
      <c r="M17" s="1"/>
      <c r="N17" s="1"/>
      <c r="O17" s="1"/>
      <c r="P17" s="1"/>
      <c r="Q17" s="1"/>
      <c r="R17" s="1"/>
      <c r="S17" s="1"/>
      <c r="T17" s="1"/>
      <c r="U17" s="1"/>
      <c r="V17" s="1"/>
      <c r="W17" s="1"/>
      <c r="X17" s="1"/>
      <c r="Y17" s="1"/>
      <c r="Z17" t="s">
        <v>678</v>
      </c>
      <c r="AA17" t="s">
        <v>679</v>
      </c>
      <c r="AB17" t="s">
        <v>274</v>
      </c>
      <c r="AC17" s="1" t="s">
        <v>273</v>
      </c>
      <c r="AD17" s="1"/>
      <c r="AE17" s="1"/>
      <c r="AF17" s="1"/>
      <c r="AG17" s="1"/>
    </row>
    <row r="18" spans="1:35">
      <c r="K18">
        <v>1</v>
      </c>
      <c r="L18" t="s">
        <v>93</v>
      </c>
      <c r="M18" t="s">
        <v>49</v>
      </c>
      <c r="N18" s="1">
        <f ca="1">OFFSET(N18,0,-1)+1</f>
        <v>3</v>
      </c>
      <c r="O18" s="1"/>
      <c r="P18" s="1"/>
      <c r="Q18" s="1"/>
      <c r="R18" s="1">
        <f ca="1">OFFSET(N18,0,0)+1</f>
        <v>4</v>
      </c>
      <c r="S18" s="1"/>
      <c r="T18" s="1"/>
      <c r="U18" s="1"/>
      <c r="Y18">
        <f ca="1">OFFSET(R18,0,0)+1</f>
        <v>5</v>
      </c>
      <c r="Z18">
        <f ca="1">OFFSET(Z18,0,-1)+1</f>
        <v>6</v>
      </c>
      <c r="AA18">
        <f ca="1">OFFSET(AA18,0,-1)+1</f>
        <v>7</v>
      </c>
      <c r="AB18">
        <f ca="1">OFFSET(AB18,0,-1)+1</f>
        <v>8</v>
      </c>
      <c r="AC18" s="1">
        <f ca="1">OFFSET(AC18,0,-1)+1</f>
        <v>9</v>
      </c>
      <c r="AD18" s="1"/>
      <c r="AE18">
        <f ca="1">OFFSET(AE18,0,-2)+1</f>
        <v>10</v>
      </c>
      <c r="AG18">
        <f ca="1">OFFSET(AG18,0,-2)+1</f>
        <v>11</v>
      </c>
    </row>
    <row r="19" spans="1:35">
      <c r="A19" s="1">
        <v>1</v>
      </c>
      <c r="L19">
        <f>mergeValue(A19)</f>
        <v>1</v>
      </c>
      <c r="M19" t="s">
        <v>20</v>
      </c>
      <c r="N19" s="1"/>
      <c r="O19" s="1"/>
      <c r="P19" s="1"/>
      <c r="Q19" s="1"/>
      <c r="R19" s="1"/>
      <c r="S19" s="1"/>
      <c r="T19" s="1"/>
      <c r="U19" s="1"/>
      <c r="V19" s="1"/>
      <c r="W19" s="1"/>
      <c r="X19" s="1"/>
      <c r="Y19" s="1"/>
      <c r="Z19" s="1"/>
      <c r="AA19" s="1"/>
      <c r="AB19" s="1"/>
      <c r="AC19" s="1"/>
      <c r="AD19" s="1"/>
      <c r="AE19" s="1"/>
      <c r="AF19" s="1"/>
      <c r="AG19" t="s">
        <v>476</v>
      </c>
    </row>
    <row r="20" spans="1:35">
      <c r="A20" s="1"/>
      <c r="B20" s="1">
        <v>1</v>
      </c>
      <c r="L20" t="str">
        <f>mergeValue(A20) &amp;"."&amp; mergeValue(B20)</f>
        <v>1.1</v>
      </c>
      <c r="M20" t="s">
        <v>16</v>
      </c>
      <c r="N20" s="1"/>
      <c r="O20" s="1"/>
      <c r="P20" s="1"/>
      <c r="Q20" s="1"/>
      <c r="R20" s="1"/>
      <c r="S20" s="1"/>
      <c r="T20" s="1"/>
      <c r="U20" s="1"/>
      <c r="V20" s="1"/>
      <c r="W20" s="1"/>
      <c r="X20" s="1"/>
      <c r="Y20" s="1"/>
      <c r="Z20" s="1"/>
      <c r="AA20" s="1"/>
      <c r="AB20" s="1"/>
      <c r="AC20" s="1"/>
      <c r="AD20" s="1"/>
      <c r="AE20" s="1"/>
      <c r="AF20" s="1"/>
      <c r="AG20" t="s">
        <v>477</v>
      </c>
    </row>
    <row r="21" spans="1:35">
      <c r="A21" s="1"/>
      <c r="B21" s="1"/>
      <c r="C21" s="1">
        <v>1</v>
      </c>
      <c r="L21" t="str">
        <f>mergeValue(A21) &amp;"."&amp; mergeValue(B21)&amp;"."&amp; mergeValue(C21)</f>
        <v>1.1.1</v>
      </c>
      <c r="M21" t="s">
        <v>7</v>
      </c>
      <c r="N21" s="1"/>
      <c r="O21" s="1"/>
      <c r="P21" s="1"/>
      <c r="Q21" s="1"/>
      <c r="R21" s="1"/>
      <c r="S21" s="1"/>
      <c r="T21" s="1"/>
      <c r="U21" s="1"/>
      <c r="V21" s="1"/>
      <c r="W21" s="1"/>
      <c r="X21" s="1"/>
      <c r="Y21" s="1"/>
      <c r="Z21" s="1"/>
      <c r="AA21" s="1"/>
      <c r="AB21" s="1"/>
      <c r="AC21" s="1"/>
      <c r="AD21" s="1"/>
      <c r="AE21" s="1"/>
      <c r="AF21" s="1"/>
      <c r="AG21" t="s">
        <v>634</v>
      </c>
    </row>
    <row r="22" spans="1:35" ht="15" customHeight="1">
      <c r="A22" s="1"/>
      <c r="B22" s="1"/>
      <c r="C22" s="1"/>
      <c r="D22" s="1">
        <v>1</v>
      </c>
      <c r="L22" t="str">
        <f>mergeValue(A22) &amp;"."&amp; mergeValue(B22)&amp;"."&amp; mergeValue(C22)&amp;"."&amp; mergeValue(D22)</f>
        <v>1.1.1.1</v>
      </c>
      <c r="M22" t="s">
        <v>22</v>
      </c>
      <c r="N22" s="1"/>
      <c r="O22" s="1"/>
      <c r="P22" s="1"/>
      <c r="Q22" s="1"/>
      <c r="R22" s="1"/>
      <c r="S22" s="1"/>
      <c r="T22" s="1"/>
      <c r="U22" s="1"/>
      <c r="V22" s="1"/>
      <c r="W22" s="1"/>
      <c r="X22" s="1"/>
      <c r="Y22" s="1"/>
      <c r="Z22" s="1"/>
      <c r="AA22" s="1"/>
      <c r="AB22" s="1"/>
      <c r="AC22" s="1"/>
      <c r="AD22" s="1"/>
      <c r="AE22" s="1"/>
      <c r="AF22" s="1"/>
      <c r="AG22" t="s">
        <v>681</v>
      </c>
    </row>
    <row r="23" spans="1:35" ht="20.100000000000001" customHeight="1">
      <c r="A23" s="1"/>
      <c r="B23" s="1"/>
      <c r="C23" s="1"/>
      <c r="D23" s="1"/>
      <c r="E23" s="1">
        <v>1</v>
      </c>
      <c r="K23" s="1"/>
      <c r="L23" s="1" t="str">
        <f>mergeValue(A23) &amp;"."&amp; mergeValue(B23)&amp;"."&amp; mergeValue(C23)&amp;"."&amp; mergeValue(D23)&amp;"."&amp; mergeValue(E23)</f>
        <v>1.1.1.1.1</v>
      </c>
      <c r="M23" s="1"/>
      <c r="N23" s="1" t="s">
        <v>85</v>
      </c>
      <c r="O23" s="1"/>
      <c r="P23" s="1">
        <v>1</v>
      </c>
      <c r="Q23" s="1"/>
      <c r="R23" s="1" t="s">
        <v>85</v>
      </c>
      <c r="S23" s="1"/>
      <c r="T23" s="1">
        <v>1</v>
      </c>
      <c r="U23" s="1"/>
      <c r="V23" s="1" t="s">
        <v>85</v>
      </c>
      <c r="X23">
        <v>1</v>
      </c>
      <c r="AB23" s="1"/>
      <c r="AC23" s="1" t="s">
        <v>84</v>
      </c>
      <c r="AD23" s="1"/>
      <c r="AE23" s="1" t="s">
        <v>85</v>
      </c>
      <c r="AG23" s="1" t="s">
        <v>682</v>
      </c>
      <c r="AH23" t="str">
        <f>strCheckDate(Z24:AF24)</f>
        <v/>
      </c>
      <c r="AI23" t="str">
        <f>IF(AND(COUNTIF(AJ18:AJ27,AJ23)&gt;1,AJ23&lt;&gt;""),"ErrUnique:HasDoubleConn","")</f>
        <v/>
      </c>
    </row>
    <row r="24" spans="1:35" ht="20.100000000000001" customHeight="1">
      <c r="A24" s="1"/>
      <c r="B24" s="1"/>
      <c r="C24" s="1"/>
      <c r="D24" s="1"/>
      <c r="E24" s="1"/>
      <c r="K24" s="1"/>
      <c r="L24" s="1"/>
      <c r="M24" s="1"/>
      <c r="N24" s="1"/>
      <c r="O24" s="1"/>
      <c r="P24" s="1"/>
      <c r="Q24" s="1"/>
      <c r="R24" s="1"/>
      <c r="S24" s="1"/>
      <c r="T24" s="1"/>
      <c r="U24" s="1"/>
      <c r="V24" s="1"/>
      <c r="AA24" t="str">
        <f>AB23 &amp; "-" &amp; AD23</f>
        <v>-</v>
      </c>
      <c r="AB24" s="1"/>
      <c r="AC24" s="1"/>
      <c r="AD24" s="1"/>
      <c r="AE24" s="1"/>
      <c r="AG24" s="1"/>
    </row>
    <row r="25" spans="1:35" ht="20.100000000000001" customHeight="1">
      <c r="A25" s="1"/>
      <c r="B25" s="1"/>
      <c r="C25" s="1"/>
      <c r="D25" s="1"/>
      <c r="E25" s="1"/>
      <c r="K25" s="1"/>
      <c r="L25" s="1"/>
      <c r="M25" s="1"/>
      <c r="N25" s="1"/>
      <c r="O25" s="1"/>
      <c r="P25" s="1"/>
      <c r="Q25" s="1"/>
      <c r="R25" s="1"/>
      <c r="AG25" s="1"/>
    </row>
    <row r="26" spans="1:35" ht="20.100000000000001" customHeight="1">
      <c r="A26" s="1"/>
      <c r="B26" s="1"/>
      <c r="C26" s="1"/>
      <c r="D26" s="1"/>
      <c r="E26" s="1"/>
      <c r="K26" s="1"/>
      <c r="L26" s="1"/>
      <c r="M26" s="1"/>
      <c r="N26" s="1"/>
      <c r="AG26" s="1"/>
    </row>
    <row r="27" spans="1:35" ht="15" customHeight="1">
      <c r="A27" s="1"/>
      <c r="B27" s="1"/>
      <c r="C27" s="1"/>
      <c r="D27" s="1"/>
      <c r="M27" t="s">
        <v>5</v>
      </c>
      <c r="AG27" s="1"/>
    </row>
    <row r="28" spans="1:35" ht="15" customHeight="1">
      <c r="A28" s="1"/>
      <c r="B28" s="1"/>
      <c r="C28" s="1"/>
      <c r="M28" t="s">
        <v>17</v>
      </c>
    </row>
    <row r="29" spans="1:35" ht="15" customHeight="1">
      <c r="A29" s="1"/>
      <c r="B29" s="1"/>
      <c r="M29" t="s">
        <v>18</v>
      </c>
    </row>
    <row r="30" spans="1:35" ht="15" customHeight="1">
      <c r="A30" s="1"/>
      <c r="M30" t="s">
        <v>19</v>
      </c>
    </row>
    <row r="31" spans="1:35" ht="15" customHeight="1">
      <c r="M31" t="s">
        <v>309</v>
      </c>
    </row>
    <row r="33" spans="12:33" ht="102" customHeight="1">
      <c r="L33">
        <v>1</v>
      </c>
      <c r="M33" s="1" t="s">
        <v>683</v>
      </c>
      <c r="N33" s="1"/>
      <c r="O33" s="1"/>
      <c r="P33" s="1"/>
      <c r="Q33" s="1"/>
      <c r="R33" s="1"/>
      <c r="S33" s="1"/>
      <c r="T33" s="1"/>
      <c r="U33" s="1"/>
      <c r="V33" s="1"/>
      <c r="W33" s="1"/>
      <c r="X33" s="1"/>
      <c r="Y33" s="1"/>
      <c r="Z33" s="1"/>
      <c r="AA33" s="1"/>
      <c r="AB33" s="1"/>
      <c r="AC33" s="1"/>
      <c r="AD33" s="1"/>
      <c r="AE33" s="1"/>
      <c r="AF33" s="1"/>
      <c r="AG33" s="1"/>
    </row>
    <row r="34" spans="12:33" ht="14.25" customHeight="1"/>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sheetPr codeName="Instruction">
    <tabColor rgb="FFCCCCFF"/>
  </sheetPr>
  <dimension ref="B1:AA113"/>
  <sheetViews>
    <sheetView showGridLines="0" workbookViewId="0"/>
  </sheetViews>
  <sheetFormatPr defaultRowHeight="1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customWidth="1"/>
  </cols>
  <sheetData>
    <row r="1" spans="2:27" ht="3" customHeight="1">
      <c r="AA1" t="s">
        <v>239</v>
      </c>
    </row>
    <row r="2" spans="2:27" ht="16.5" customHeight="1">
      <c r="B2" s="1" t="str">
        <f>"Код отчёта: " &amp; GetCode()</f>
        <v>Код отчёта: FAS.JKH.OPEN.INFO.PRICE.WARM</v>
      </c>
      <c r="C2" s="1"/>
      <c r="D2" s="1"/>
      <c r="E2" s="1"/>
      <c r="F2" s="1"/>
      <c r="G2" s="1"/>
    </row>
    <row r="3" spans="2:27" ht="18" customHeight="1">
      <c r="B3" s="1" t="str">
        <f>"Версия " &amp; GetVersion()</f>
        <v>Версия 1.0.2</v>
      </c>
      <c r="C3" s="1"/>
    </row>
    <row r="4" spans="2:27" ht="3" customHeight="1"/>
    <row r="5" spans="2:27" ht="42.75" customHeight="1">
      <c r="B5" s="1" t="s">
        <v>770</v>
      </c>
      <c r="C5" s="1"/>
      <c r="D5" s="1"/>
      <c r="E5" s="1"/>
      <c r="F5" s="1"/>
      <c r="G5" s="1"/>
      <c r="H5" s="1"/>
      <c r="I5" s="1"/>
      <c r="J5" s="1"/>
      <c r="K5" s="1"/>
      <c r="L5" s="1"/>
      <c r="M5" s="1"/>
      <c r="N5" s="1"/>
      <c r="O5" s="1"/>
      <c r="P5" s="1"/>
      <c r="Q5" s="1"/>
      <c r="R5" s="1"/>
      <c r="S5" s="1"/>
      <c r="T5" s="1"/>
      <c r="U5" s="1"/>
      <c r="V5" s="1"/>
      <c r="W5" s="1"/>
      <c r="X5" s="1"/>
      <c r="Y5" s="1"/>
    </row>
    <row r="6" spans="2:27" ht="9.75" customHeight="1"/>
    <row r="7" spans="2:27" ht="15" customHeight="1">
      <c r="E7" s="1" t="s">
        <v>590</v>
      </c>
      <c r="F7" s="1"/>
      <c r="G7" s="1"/>
      <c r="H7" s="1"/>
      <c r="I7" s="1"/>
      <c r="J7" s="1"/>
      <c r="K7" s="1"/>
      <c r="L7" s="1"/>
      <c r="M7" s="1"/>
      <c r="N7" s="1"/>
      <c r="O7" s="1"/>
      <c r="P7" s="1"/>
      <c r="Q7" s="1"/>
      <c r="R7" s="1"/>
      <c r="S7" s="1"/>
      <c r="T7" s="1"/>
      <c r="U7" s="1"/>
      <c r="V7" s="1"/>
      <c r="W7" s="1"/>
      <c r="X7" s="1"/>
    </row>
    <row r="8" spans="2:27" ht="15" customHeight="1">
      <c r="E8" s="1"/>
      <c r="F8" s="1"/>
      <c r="G8" s="1"/>
      <c r="H8" s="1"/>
      <c r="I8" s="1"/>
      <c r="J8" s="1"/>
      <c r="K8" s="1"/>
      <c r="L8" s="1"/>
      <c r="M8" s="1"/>
      <c r="N8" s="1"/>
      <c r="O8" s="1"/>
      <c r="P8" s="1"/>
      <c r="Q8" s="1"/>
      <c r="R8" s="1"/>
      <c r="S8" s="1"/>
      <c r="T8" s="1"/>
      <c r="U8" s="1"/>
      <c r="V8" s="1"/>
      <c r="W8" s="1"/>
      <c r="X8" s="1"/>
    </row>
    <row r="9" spans="2:27" ht="15" customHeight="1">
      <c r="E9" s="1"/>
      <c r="F9" s="1"/>
      <c r="G9" s="1"/>
      <c r="H9" s="1"/>
      <c r="I9" s="1"/>
      <c r="J9" s="1"/>
      <c r="K9" s="1"/>
      <c r="L9" s="1"/>
      <c r="M9" s="1"/>
      <c r="N9" s="1"/>
      <c r="O9" s="1"/>
      <c r="P9" s="1"/>
      <c r="Q9" s="1"/>
      <c r="R9" s="1"/>
      <c r="S9" s="1"/>
      <c r="T9" s="1"/>
      <c r="U9" s="1"/>
      <c r="V9" s="1"/>
      <c r="W9" s="1"/>
      <c r="X9" s="1"/>
    </row>
    <row r="10" spans="2:27" ht="10.5" customHeight="1">
      <c r="E10" s="1"/>
      <c r="F10" s="1"/>
      <c r="G10" s="1"/>
      <c r="H10" s="1"/>
      <c r="I10" s="1"/>
      <c r="J10" s="1"/>
      <c r="K10" s="1"/>
      <c r="L10" s="1"/>
      <c r="M10" s="1"/>
      <c r="N10" s="1"/>
      <c r="O10" s="1"/>
      <c r="P10" s="1"/>
      <c r="Q10" s="1"/>
      <c r="R10" s="1"/>
      <c r="S10" s="1"/>
      <c r="T10" s="1"/>
      <c r="U10" s="1"/>
      <c r="V10" s="1"/>
      <c r="W10" s="1"/>
      <c r="X10" s="1"/>
    </row>
    <row r="11" spans="2:27" ht="27" customHeight="1">
      <c r="E11" s="1"/>
      <c r="F11" s="1"/>
      <c r="G11" s="1"/>
      <c r="H11" s="1"/>
      <c r="I11" s="1"/>
      <c r="J11" s="1"/>
      <c r="K11" s="1"/>
      <c r="L11" s="1"/>
      <c r="M11" s="1"/>
      <c r="N11" s="1"/>
      <c r="O11" s="1"/>
      <c r="P11" s="1"/>
      <c r="Q11" s="1"/>
      <c r="R11" s="1"/>
      <c r="S11" s="1"/>
      <c r="T11" s="1"/>
      <c r="U11" s="1"/>
      <c r="V11" s="1"/>
      <c r="W11" s="1"/>
      <c r="X11" s="1"/>
    </row>
    <row r="12" spans="2:27" ht="12" customHeight="1">
      <c r="E12" s="1"/>
      <c r="F12" s="1"/>
      <c r="G12" s="1"/>
      <c r="H12" s="1"/>
      <c r="I12" s="1"/>
      <c r="J12" s="1"/>
      <c r="K12" s="1"/>
      <c r="L12" s="1"/>
      <c r="M12" s="1"/>
      <c r="N12" s="1"/>
      <c r="O12" s="1"/>
      <c r="P12" s="1"/>
      <c r="Q12" s="1"/>
      <c r="R12" s="1"/>
      <c r="S12" s="1"/>
      <c r="T12" s="1"/>
      <c r="U12" s="1"/>
      <c r="V12" s="1"/>
      <c r="W12" s="1"/>
      <c r="X12" s="1"/>
    </row>
    <row r="13" spans="2:27" ht="38.25" customHeight="1">
      <c r="E13" s="1"/>
      <c r="F13" s="1"/>
      <c r="G13" s="1"/>
      <c r="H13" s="1"/>
      <c r="I13" s="1"/>
      <c r="J13" s="1"/>
      <c r="K13" s="1"/>
      <c r="L13" s="1"/>
      <c r="M13" s="1"/>
      <c r="N13" s="1"/>
      <c r="O13" s="1"/>
      <c r="P13" s="1"/>
      <c r="Q13" s="1"/>
      <c r="R13" s="1"/>
      <c r="S13" s="1"/>
      <c r="T13" s="1"/>
      <c r="U13" s="1"/>
      <c r="V13" s="1"/>
      <c r="W13" s="1"/>
      <c r="X13" s="1"/>
    </row>
    <row r="14" spans="2:27" ht="15" customHeight="1">
      <c r="E14" s="1"/>
      <c r="F14" s="1"/>
      <c r="G14" s="1"/>
      <c r="H14" s="1"/>
      <c r="I14" s="1"/>
      <c r="J14" s="1"/>
      <c r="K14" s="1"/>
      <c r="L14" s="1"/>
      <c r="M14" s="1"/>
      <c r="N14" s="1"/>
      <c r="O14" s="1"/>
      <c r="P14" s="1"/>
      <c r="Q14" s="1"/>
      <c r="R14" s="1"/>
      <c r="S14" s="1"/>
      <c r="T14" s="1"/>
      <c r="U14" s="1"/>
      <c r="V14" s="1"/>
      <c r="W14" s="1"/>
      <c r="X14" s="1"/>
    </row>
    <row r="15" spans="2:27">
      <c r="E15" s="1"/>
      <c r="F15" s="1"/>
      <c r="G15" s="1"/>
      <c r="H15" s="1"/>
      <c r="I15" s="1"/>
      <c r="J15" s="1"/>
      <c r="K15" s="1"/>
      <c r="L15" s="1"/>
      <c r="M15" s="1"/>
      <c r="N15" s="1"/>
      <c r="O15" s="1"/>
      <c r="P15" s="1"/>
      <c r="Q15" s="1"/>
      <c r="R15" s="1"/>
      <c r="S15" s="1"/>
      <c r="T15" s="1"/>
      <c r="U15" s="1"/>
      <c r="V15" s="1"/>
      <c r="W15" s="1"/>
      <c r="X15" s="1"/>
    </row>
    <row r="16" spans="2:27">
      <c r="E16" s="1"/>
      <c r="F16" s="1"/>
      <c r="G16" s="1"/>
      <c r="H16" s="1"/>
      <c r="I16" s="1"/>
      <c r="J16" s="1"/>
      <c r="K16" s="1"/>
      <c r="L16" s="1"/>
      <c r="M16" s="1"/>
      <c r="N16" s="1"/>
      <c r="O16" s="1"/>
      <c r="P16" s="1"/>
      <c r="Q16" s="1"/>
      <c r="R16" s="1"/>
      <c r="S16" s="1"/>
      <c r="T16" s="1"/>
      <c r="U16" s="1"/>
      <c r="V16" s="1"/>
      <c r="W16" s="1"/>
      <c r="X16" s="1"/>
    </row>
    <row r="17" spans="5:24" ht="15" customHeight="1">
      <c r="E17" s="1"/>
      <c r="F17" s="1"/>
      <c r="G17" s="1"/>
      <c r="H17" s="1"/>
      <c r="I17" s="1"/>
      <c r="J17" s="1"/>
      <c r="K17" s="1"/>
      <c r="L17" s="1"/>
      <c r="M17" s="1"/>
      <c r="N17" s="1"/>
      <c r="O17" s="1"/>
      <c r="P17" s="1"/>
      <c r="Q17" s="1"/>
      <c r="R17" s="1"/>
      <c r="S17" s="1"/>
      <c r="T17" s="1"/>
      <c r="U17" s="1"/>
      <c r="V17" s="1"/>
      <c r="W17" s="1"/>
      <c r="X17" s="1"/>
    </row>
    <row r="18" spans="5:24">
      <c r="E18" s="1"/>
      <c r="F18" s="1"/>
      <c r="G18" s="1"/>
      <c r="H18" s="1"/>
      <c r="I18" s="1"/>
      <c r="J18" s="1"/>
      <c r="K18" s="1"/>
      <c r="L18" s="1"/>
      <c r="M18" s="1"/>
      <c r="N18" s="1"/>
      <c r="O18" s="1"/>
      <c r="P18" s="1"/>
      <c r="Q18" s="1"/>
      <c r="R18" s="1"/>
      <c r="S18" s="1"/>
      <c r="T18" s="1"/>
      <c r="U18" s="1"/>
      <c r="V18" s="1"/>
      <c r="W18" s="1"/>
      <c r="X18" s="1"/>
    </row>
    <row r="19" spans="5:24" ht="59.25" customHeight="1">
      <c r="E19" s="1"/>
      <c r="F19" s="1"/>
      <c r="G19" s="1"/>
      <c r="H19" s="1"/>
      <c r="I19" s="1"/>
      <c r="J19" s="1"/>
      <c r="K19" s="1"/>
      <c r="L19" s="1"/>
      <c r="M19" s="1"/>
      <c r="N19" s="1"/>
      <c r="O19" s="1"/>
      <c r="P19" s="1"/>
      <c r="Q19" s="1"/>
      <c r="R19" s="1"/>
      <c r="S19" s="1"/>
      <c r="T19" s="1"/>
      <c r="U19" s="1"/>
      <c r="V19" s="1"/>
      <c r="W19" s="1"/>
      <c r="X19" s="1"/>
    </row>
    <row r="20" spans="5:24" hidden="1"/>
    <row r="21" spans="5:24" ht="14.25" hidden="1" customHeight="1">
      <c r="E21" t="s">
        <v>237</v>
      </c>
      <c r="F21" s="1" t="s">
        <v>254</v>
      </c>
      <c r="G21" s="1"/>
      <c r="H21" s="1"/>
      <c r="I21" s="1"/>
      <c r="J21" s="1"/>
      <c r="K21" s="1"/>
      <c r="L21" s="1"/>
      <c r="M21" s="1"/>
      <c r="O21" t="s">
        <v>237</v>
      </c>
      <c r="P21" s="1" t="s">
        <v>238</v>
      </c>
      <c r="Q21" s="1"/>
      <c r="R21" s="1"/>
      <c r="S21" s="1"/>
      <c r="T21" s="1"/>
      <c r="U21" s="1"/>
      <c r="V21" s="1"/>
      <c r="W21" s="1"/>
      <c r="X21" s="1"/>
    </row>
    <row r="22" spans="5:24" ht="14.25" hidden="1" customHeight="1">
      <c r="E22" t="s">
        <v>237</v>
      </c>
      <c r="F22" s="1" t="s">
        <v>240</v>
      </c>
      <c r="G22" s="1"/>
      <c r="H22" s="1"/>
      <c r="I22" s="1"/>
      <c r="J22" s="1"/>
      <c r="K22" s="1"/>
      <c r="L22" s="1"/>
      <c r="M22" s="1"/>
      <c r="O22" t="s">
        <v>237</v>
      </c>
      <c r="P22" s="1" t="s">
        <v>588</v>
      </c>
      <c r="Q22" s="1"/>
      <c r="R22" s="1"/>
      <c r="S22" s="1"/>
      <c r="T22" s="1"/>
      <c r="U22" s="1"/>
      <c r="V22" s="1"/>
      <c r="W22" s="1"/>
      <c r="X22" s="1"/>
    </row>
    <row r="23" spans="5:24" ht="27" hidden="1" customHeight="1">
      <c r="P23" s="1"/>
      <c r="Q23" s="1"/>
      <c r="R23" s="1"/>
      <c r="S23" s="1"/>
      <c r="T23" s="1"/>
      <c r="U23" s="1"/>
      <c r="V23" s="1"/>
      <c r="W23" s="1"/>
    </row>
    <row r="24" spans="5:24" ht="10.5" hidden="1" customHeight="1"/>
    <row r="25" spans="5:24" ht="27" hidden="1" customHeight="1"/>
    <row r="26" spans="5:24" ht="12" hidden="1" customHeight="1"/>
    <row r="27" spans="5:24" ht="38.25" hidden="1" customHeight="1"/>
    <row r="28" spans="5:24" hidden="1"/>
    <row r="29" spans="5:24" hidden="1"/>
    <row r="30" spans="5:24" hidden="1"/>
    <row r="31" spans="5:24" hidden="1"/>
    <row r="32" spans="5:24" hidden="1"/>
    <row r="33" spans="5:24" ht="18.75" hidden="1" customHeight="1"/>
    <row r="34" spans="5:24" hidden="1"/>
    <row r="35" spans="5:24" ht="24" hidden="1" customHeight="1">
      <c r="E35" s="1" t="s">
        <v>394</v>
      </c>
      <c r="F35" s="1"/>
      <c r="G35" s="1"/>
      <c r="H35" s="1"/>
      <c r="I35" s="1"/>
      <c r="J35" s="1"/>
      <c r="K35" s="1"/>
      <c r="L35" s="1"/>
      <c r="M35" s="1"/>
      <c r="N35" s="1"/>
      <c r="O35" s="1"/>
      <c r="P35" s="1"/>
      <c r="Q35" s="1"/>
      <c r="R35" s="1"/>
      <c r="S35" s="1"/>
      <c r="T35" s="1"/>
      <c r="U35" s="1"/>
      <c r="V35" s="1"/>
      <c r="W35" s="1"/>
      <c r="X35" s="1"/>
    </row>
    <row r="36" spans="5:24" ht="38.25" hidden="1" customHeight="1">
      <c r="E36" s="1"/>
      <c r="F36" s="1"/>
      <c r="G36" s="1"/>
      <c r="H36" s="1"/>
      <c r="I36" s="1"/>
      <c r="J36" s="1"/>
      <c r="K36" s="1"/>
      <c r="L36" s="1"/>
      <c r="M36" s="1"/>
      <c r="N36" s="1"/>
      <c r="O36" s="1"/>
      <c r="P36" s="1"/>
      <c r="Q36" s="1"/>
      <c r="R36" s="1"/>
      <c r="S36" s="1"/>
      <c r="T36" s="1"/>
      <c r="U36" s="1"/>
      <c r="V36" s="1"/>
      <c r="W36" s="1"/>
      <c r="X36" s="1"/>
    </row>
    <row r="37" spans="5:24" ht="9.75" hidden="1" customHeight="1">
      <c r="E37" s="1"/>
      <c r="F37" s="1"/>
      <c r="G37" s="1"/>
      <c r="H37" s="1"/>
      <c r="I37" s="1"/>
      <c r="J37" s="1"/>
      <c r="K37" s="1"/>
      <c r="L37" s="1"/>
      <c r="M37" s="1"/>
      <c r="N37" s="1"/>
      <c r="O37" s="1"/>
      <c r="P37" s="1"/>
      <c r="Q37" s="1"/>
      <c r="R37" s="1"/>
      <c r="S37" s="1"/>
      <c r="T37" s="1"/>
      <c r="U37" s="1"/>
      <c r="V37" s="1"/>
      <c r="W37" s="1"/>
      <c r="X37" s="1"/>
    </row>
    <row r="38" spans="5:24" ht="51" hidden="1" customHeight="1">
      <c r="E38" s="1"/>
      <c r="F38" s="1"/>
      <c r="G38" s="1"/>
      <c r="H38" s="1"/>
      <c r="I38" s="1"/>
      <c r="J38" s="1"/>
      <c r="K38" s="1"/>
      <c r="L38" s="1"/>
      <c r="M38" s="1"/>
      <c r="N38" s="1"/>
      <c r="O38" s="1"/>
      <c r="P38" s="1"/>
      <c r="Q38" s="1"/>
      <c r="R38" s="1"/>
      <c r="S38" s="1"/>
      <c r="T38" s="1"/>
      <c r="U38" s="1"/>
      <c r="V38" s="1"/>
      <c r="W38" s="1"/>
      <c r="X38" s="1"/>
    </row>
    <row r="39" spans="5:24" ht="15" hidden="1" customHeight="1">
      <c r="E39" s="1"/>
      <c r="F39" s="1"/>
      <c r="G39" s="1"/>
      <c r="H39" s="1"/>
      <c r="I39" s="1"/>
      <c r="J39" s="1"/>
      <c r="K39" s="1"/>
      <c r="L39" s="1"/>
      <c r="M39" s="1"/>
      <c r="N39" s="1"/>
      <c r="O39" s="1"/>
      <c r="P39" s="1"/>
      <c r="Q39" s="1"/>
      <c r="R39" s="1"/>
      <c r="S39" s="1"/>
      <c r="T39" s="1"/>
      <c r="U39" s="1"/>
      <c r="V39" s="1"/>
      <c r="W39" s="1"/>
      <c r="X39" s="1"/>
    </row>
    <row r="40" spans="5:24" ht="12" hidden="1" customHeight="1">
      <c r="E40" s="1"/>
      <c r="F40" s="1"/>
      <c r="G40" s="1"/>
      <c r="H40" s="1"/>
      <c r="I40" s="1"/>
      <c r="J40" s="1"/>
      <c r="K40" s="1"/>
      <c r="L40" s="1"/>
      <c r="M40" s="1"/>
      <c r="N40" s="1"/>
      <c r="O40" s="1"/>
      <c r="P40" s="1"/>
      <c r="Q40" s="1"/>
      <c r="R40" s="1"/>
      <c r="S40" s="1"/>
      <c r="T40" s="1"/>
      <c r="U40" s="1"/>
      <c r="V40" s="1"/>
      <c r="W40" s="1"/>
      <c r="X40" s="1"/>
    </row>
    <row r="41" spans="5:24" ht="38.25" hidden="1" customHeight="1">
      <c r="E41" s="1"/>
      <c r="F41" s="1"/>
      <c r="G41" s="1"/>
      <c r="H41" s="1"/>
      <c r="I41" s="1"/>
      <c r="J41" s="1"/>
      <c r="K41" s="1"/>
      <c r="L41" s="1"/>
      <c r="M41" s="1"/>
      <c r="N41" s="1"/>
      <c r="O41" s="1"/>
      <c r="P41" s="1"/>
      <c r="Q41" s="1"/>
      <c r="R41" s="1"/>
      <c r="S41" s="1"/>
      <c r="T41" s="1"/>
      <c r="U41" s="1"/>
      <c r="V41" s="1"/>
      <c r="W41" s="1"/>
      <c r="X41" s="1"/>
    </row>
    <row r="42" spans="5:24" hidden="1">
      <c r="E42" s="1"/>
      <c r="F42" s="1"/>
      <c r="G42" s="1"/>
      <c r="H42" s="1"/>
      <c r="I42" s="1"/>
      <c r="J42" s="1"/>
      <c r="K42" s="1"/>
      <c r="L42" s="1"/>
      <c r="M42" s="1"/>
      <c r="N42" s="1"/>
      <c r="O42" s="1"/>
      <c r="P42" s="1"/>
      <c r="Q42" s="1"/>
      <c r="R42" s="1"/>
      <c r="S42" s="1"/>
      <c r="T42" s="1"/>
      <c r="U42" s="1"/>
      <c r="V42" s="1"/>
      <c r="W42" s="1"/>
      <c r="X42" s="1"/>
    </row>
    <row r="43" spans="5:24" hidden="1">
      <c r="E43" s="1"/>
      <c r="F43" s="1"/>
      <c r="G43" s="1"/>
      <c r="H43" s="1"/>
      <c r="I43" s="1"/>
      <c r="J43" s="1"/>
      <c r="K43" s="1"/>
      <c r="L43" s="1"/>
      <c r="M43" s="1"/>
      <c r="N43" s="1"/>
      <c r="O43" s="1"/>
      <c r="P43" s="1"/>
      <c r="Q43" s="1"/>
      <c r="R43" s="1"/>
      <c r="S43" s="1"/>
      <c r="T43" s="1"/>
      <c r="U43" s="1"/>
      <c r="V43" s="1"/>
      <c r="W43" s="1"/>
      <c r="X43" s="1"/>
    </row>
    <row r="44" spans="5:24" ht="33.75" hidden="1" customHeight="1">
      <c r="E44" s="1"/>
      <c r="F44" s="1"/>
      <c r="G44" s="1"/>
      <c r="H44" s="1"/>
      <c r="I44" s="1"/>
      <c r="J44" s="1"/>
      <c r="K44" s="1"/>
      <c r="L44" s="1"/>
      <c r="M44" s="1"/>
      <c r="N44" s="1"/>
      <c r="O44" s="1"/>
      <c r="P44" s="1"/>
      <c r="Q44" s="1"/>
      <c r="R44" s="1"/>
      <c r="S44" s="1"/>
      <c r="T44" s="1"/>
      <c r="U44" s="1"/>
      <c r="V44" s="1"/>
      <c r="W44" s="1"/>
      <c r="X44" s="1"/>
    </row>
    <row r="45" spans="5:24" hidden="1">
      <c r="E45" s="1"/>
      <c r="F45" s="1"/>
      <c r="G45" s="1"/>
      <c r="H45" s="1"/>
      <c r="I45" s="1"/>
      <c r="J45" s="1"/>
      <c r="K45" s="1"/>
      <c r="L45" s="1"/>
      <c r="M45" s="1"/>
      <c r="N45" s="1"/>
      <c r="O45" s="1"/>
      <c r="P45" s="1"/>
      <c r="Q45" s="1"/>
      <c r="R45" s="1"/>
      <c r="S45" s="1"/>
      <c r="T45" s="1"/>
      <c r="U45" s="1"/>
      <c r="V45" s="1"/>
      <c r="W45" s="1"/>
      <c r="X45" s="1"/>
    </row>
    <row r="46" spans="5:24" ht="24" hidden="1" customHeight="1">
      <c r="E46" s="1" t="s">
        <v>236</v>
      </c>
      <c r="F46" s="1"/>
      <c r="G46" s="1"/>
      <c r="H46" s="1"/>
      <c r="I46" s="1"/>
      <c r="J46" s="1"/>
      <c r="K46" s="1"/>
      <c r="L46" s="1"/>
      <c r="M46" s="1"/>
      <c r="N46" s="1"/>
      <c r="O46" s="1"/>
      <c r="P46" s="1"/>
      <c r="Q46" s="1"/>
      <c r="R46" s="1"/>
      <c r="S46" s="1"/>
      <c r="T46" s="1"/>
      <c r="U46" s="1"/>
      <c r="V46" s="1"/>
      <c r="W46" s="1"/>
      <c r="X46" s="1"/>
    </row>
    <row r="47" spans="5:24" ht="37.5" hidden="1" customHeight="1">
      <c r="E47" s="1"/>
      <c r="F47" s="1"/>
      <c r="G47" s="1"/>
      <c r="H47" s="1"/>
      <c r="I47" s="1"/>
      <c r="J47" s="1"/>
      <c r="K47" s="1"/>
      <c r="L47" s="1"/>
      <c r="M47" s="1"/>
      <c r="N47" s="1"/>
      <c r="O47" s="1"/>
      <c r="P47" s="1"/>
      <c r="Q47" s="1"/>
      <c r="R47" s="1"/>
      <c r="S47" s="1"/>
      <c r="T47" s="1"/>
      <c r="U47" s="1"/>
      <c r="V47" s="1"/>
      <c r="W47" s="1"/>
      <c r="X47" s="1"/>
    </row>
    <row r="48" spans="5:24" ht="24" hidden="1" customHeight="1">
      <c r="E48" s="1"/>
      <c r="F48" s="1"/>
      <c r="G48" s="1"/>
      <c r="H48" s="1"/>
      <c r="I48" s="1"/>
      <c r="J48" s="1"/>
      <c r="K48" s="1"/>
      <c r="L48" s="1"/>
      <c r="M48" s="1"/>
      <c r="N48" s="1"/>
      <c r="O48" s="1"/>
      <c r="P48" s="1"/>
      <c r="Q48" s="1"/>
      <c r="R48" s="1"/>
      <c r="S48" s="1"/>
      <c r="T48" s="1"/>
      <c r="U48" s="1"/>
      <c r="V48" s="1"/>
      <c r="W48" s="1"/>
      <c r="X48" s="1"/>
    </row>
    <row r="49" spans="5:24" ht="51" hidden="1" customHeight="1">
      <c r="E49" s="1"/>
      <c r="F49" s="1"/>
      <c r="G49" s="1"/>
      <c r="H49" s="1"/>
      <c r="I49" s="1"/>
      <c r="J49" s="1"/>
      <c r="K49" s="1"/>
      <c r="L49" s="1"/>
      <c r="M49" s="1"/>
      <c r="N49" s="1"/>
      <c r="O49" s="1"/>
      <c r="P49" s="1"/>
      <c r="Q49" s="1"/>
      <c r="R49" s="1"/>
      <c r="S49" s="1"/>
      <c r="T49" s="1"/>
      <c r="U49" s="1"/>
      <c r="V49" s="1"/>
      <c r="W49" s="1"/>
      <c r="X49" s="1"/>
    </row>
    <row r="50" spans="5:24" hidden="1">
      <c r="E50" s="1"/>
      <c r="F50" s="1"/>
      <c r="G50" s="1"/>
      <c r="H50" s="1"/>
      <c r="I50" s="1"/>
      <c r="J50" s="1"/>
      <c r="K50" s="1"/>
      <c r="L50" s="1"/>
      <c r="M50" s="1"/>
      <c r="N50" s="1"/>
      <c r="O50" s="1"/>
      <c r="P50" s="1"/>
      <c r="Q50" s="1"/>
      <c r="R50" s="1"/>
      <c r="S50" s="1"/>
      <c r="T50" s="1"/>
      <c r="U50" s="1"/>
      <c r="V50" s="1"/>
      <c r="W50" s="1"/>
      <c r="X50" s="1"/>
    </row>
    <row r="51" spans="5:24" hidden="1">
      <c r="E51" s="1"/>
      <c r="F51" s="1"/>
      <c r="G51" s="1"/>
      <c r="H51" s="1"/>
      <c r="I51" s="1"/>
      <c r="J51" s="1"/>
      <c r="K51" s="1"/>
      <c r="L51" s="1"/>
      <c r="M51" s="1"/>
      <c r="N51" s="1"/>
      <c r="O51" s="1"/>
      <c r="P51" s="1"/>
      <c r="Q51" s="1"/>
      <c r="R51" s="1"/>
      <c r="S51" s="1"/>
      <c r="T51" s="1"/>
      <c r="U51" s="1"/>
      <c r="V51" s="1"/>
      <c r="W51" s="1"/>
      <c r="X51" s="1"/>
    </row>
    <row r="52" spans="5:24" hidden="1">
      <c r="E52" s="1"/>
      <c r="F52" s="1"/>
      <c r="G52" s="1"/>
      <c r="H52" s="1"/>
      <c r="I52" s="1"/>
      <c r="J52" s="1"/>
      <c r="K52" s="1"/>
      <c r="L52" s="1"/>
      <c r="M52" s="1"/>
      <c r="N52" s="1"/>
      <c r="O52" s="1"/>
      <c r="P52" s="1"/>
      <c r="Q52" s="1"/>
      <c r="R52" s="1"/>
      <c r="S52" s="1"/>
      <c r="T52" s="1"/>
      <c r="U52" s="1"/>
      <c r="V52" s="1"/>
      <c r="W52" s="1"/>
      <c r="X52" s="1"/>
    </row>
    <row r="53" spans="5:24" hidden="1">
      <c r="E53" s="1"/>
      <c r="F53" s="1"/>
      <c r="G53" s="1"/>
      <c r="H53" s="1"/>
      <c r="I53" s="1"/>
      <c r="J53" s="1"/>
      <c r="K53" s="1"/>
      <c r="L53" s="1"/>
      <c r="M53" s="1"/>
      <c r="N53" s="1"/>
      <c r="O53" s="1"/>
      <c r="P53" s="1"/>
      <c r="Q53" s="1"/>
      <c r="R53" s="1"/>
      <c r="S53" s="1"/>
      <c r="T53" s="1"/>
      <c r="U53" s="1"/>
      <c r="V53" s="1"/>
      <c r="W53" s="1"/>
      <c r="X53" s="1"/>
    </row>
    <row r="54" spans="5:24" hidden="1">
      <c r="E54" s="1"/>
      <c r="F54" s="1"/>
      <c r="G54" s="1"/>
      <c r="H54" s="1"/>
      <c r="I54" s="1"/>
      <c r="J54" s="1"/>
      <c r="K54" s="1"/>
      <c r="L54" s="1"/>
      <c r="M54" s="1"/>
      <c r="N54" s="1"/>
      <c r="O54" s="1"/>
      <c r="P54" s="1"/>
      <c r="Q54" s="1"/>
      <c r="R54" s="1"/>
      <c r="S54" s="1"/>
      <c r="T54" s="1"/>
      <c r="U54" s="1"/>
      <c r="V54" s="1"/>
      <c r="W54" s="1"/>
      <c r="X54" s="1"/>
    </row>
    <row r="55" spans="5:24" hidden="1">
      <c r="E55" s="1"/>
      <c r="F55" s="1"/>
      <c r="G55" s="1"/>
      <c r="H55" s="1"/>
      <c r="I55" s="1"/>
      <c r="J55" s="1"/>
      <c r="K55" s="1"/>
      <c r="L55" s="1"/>
      <c r="M55" s="1"/>
      <c r="N55" s="1"/>
      <c r="O55" s="1"/>
      <c r="P55" s="1"/>
      <c r="Q55" s="1"/>
      <c r="R55" s="1"/>
      <c r="S55" s="1"/>
      <c r="T55" s="1"/>
      <c r="U55" s="1"/>
      <c r="V55" s="1"/>
      <c r="W55" s="1"/>
      <c r="X55" s="1"/>
    </row>
    <row r="56" spans="5:24" ht="25.5" hidden="1" customHeight="1">
      <c r="E56" s="1"/>
      <c r="F56" s="1"/>
      <c r="G56" s="1"/>
      <c r="H56" s="1"/>
      <c r="I56" s="1"/>
      <c r="J56" s="1"/>
      <c r="K56" s="1"/>
      <c r="L56" s="1"/>
      <c r="M56" s="1"/>
      <c r="N56" s="1"/>
      <c r="O56" s="1"/>
      <c r="P56" s="1"/>
      <c r="Q56" s="1"/>
      <c r="R56" s="1"/>
      <c r="S56" s="1"/>
      <c r="T56" s="1"/>
      <c r="U56" s="1"/>
      <c r="V56" s="1"/>
      <c r="W56" s="1"/>
      <c r="X56" s="1"/>
    </row>
    <row r="57" spans="5:24" hidden="1">
      <c r="E57" s="1"/>
      <c r="F57" s="1"/>
      <c r="G57" s="1"/>
      <c r="H57" s="1"/>
      <c r="I57" s="1"/>
      <c r="J57" s="1"/>
      <c r="K57" s="1"/>
      <c r="L57" s="1"/>
      <c r="M57" s="1"/>
      <c r="N57" s="1"/>
      <c r="O57" s="1"/>
      <c r="P57" s="1"/>
      <c r="Q57" s="1"/>
      <c r="R57" s="1"/>
      <c r="S57" s="1"/>
      <c r="T57" s="1"/>
      <c r="U57" s="1"/>
      <c r="V57" s="1"/>
      <c r="W57" s="1"/>
      <c r="X57" s="1"/>
    </row>
    <row r="58" spans="5:24" ht="15" hidden="1" customHeight="1">
      <c r="E58" s="1" t="s">
        <v>395</v>
      </c>
      <c r="F58" s="1"/>
      <c r="G58" s="1"/>
      <c r="H58" s="1"/>
      <c r="I58" s="1"/>
      <c r="J58" s="1"/>
      <c r="K58" s="1"/>
      <c r="L58" s="1"/>
      <c r="M58" s="1"/>
      <c r="N58" s="1"/>
      <c r="O58" s="1"/>
      <c r="P58" s="1"/>
      <c r="Q58" s="1"/>
      <c r="R58" s="1"/>
      <c r="S58" s="1"/>
      <c r="T58" s="1"/>
      <c r="U58" s="1"/>
    </row>
    <row r="59" spans="5:24" ht="15" hidden="1" customHeight="1">
      <c r="E59" s="1"/>
      <c r="F59" s="1"/>
      <c r="G59" s="1"/>
      <c r="H59" s="1"/>
      <c r="I59" s="1"/>
      <c r="J59" s="1"/>
      <c r="K59" s="1"/>
      <c r="L59" s="1"/>
      <c r="M59" s="1"/>
      <c r="N59" s="1"/>
      <c r="O59" s="1"/>
      <c r="P59" s="1"/>
      <c r="Q59" s="1"/>
      <c r="R59" s="1"/>
      <c r="S59" s="1"/>
      <c r="T59" s="1"/>
      <c r="U59" s="1"/>
      <c r="V59" s="1"/>
      <c r="W59" s="1"/>
      <c r="X59" s="1"/>
    </row>
    <row r="60" spans="5:24" ht="15" hidden="1" customHeight="1">
      <c r="E60" s="1"/>
      <c r="F60" s="1"/>
      <c r="G60" s="1"/>
      <c r="H60" s="1"/>
      <c r="I60" s="1"/>
      <c r="J60" s="1"/>
      <c r="K60" s="1"/>
      <c r="L60" s="1"/>
      <c r="M60" s="1"/>
      <c r="N60" s="1"/>
      <c r="O60" s="1"/>
      <c r="P60" s="1"/>
      <c r="Q60" s="1"/>
      <c r="R60" s="1"/>
      <c r="S60" s="1"/>
      <c r="T60" s="1"/>
      <c r="U60" s="1"/>
      <c r="V60" s="1"/>
      <c r="W60" s="1"/>
      <c r="X60" s="1"/>
    </row>
    <row r="61" spans="5:24" hidden="1">
      <c r="H61" s="1"/>
      <c r="I61" s="1"/>
      <c r="J61" s="1"/>
      <c r="K61" s="1"/>
      <c r="L61" s="1"/>
      <c r="M61" s="1"/>
      <c r="N61" s="1"/>
      <c r="O61" s="1"/>
      <c r="P61" s="1"/>
      <c r="Q61" s="1"/>
      <c r="R61" s="1"/>
      <c r="S61" s="1"/>
      <c r="T61" s="1"/>
      <c r="U61" s="1"/>
      <c r="V61" s="1"/>
      <c r="W61" s="1"/>
      <c r="X61" s="1"/>
    </row>
    <row r="62" spans="5:24" ht="27.75" hidden="1" customHeight="1"/>
    <row r="63" spans="5:24" hidden="1"/>
    <row r="64" spans="5:24" hidden="1"/>
    <row r="65" spans="5:20" hidden="1"/>
    <row r="66" spans="5:20" hidden="1"/>
    <row r="67" spans="5:20" hidden="1"/>
    <row r="68" spans="5:20" ht="89.25" hidden="1" customHeight="1"/>
    <row r="69" spans="5:20" hidden="1"/>
    <row r="70" spans="5:20" hidden="1">
      <c r="E70" s="1" t="s">
        <v>396</v>
      </c>
      <c r="F70" s="1"/>
      <c r="G70" s="1"/>
      <c r="H70" s="1"/>
      <c r="I70" s="1"/>
      <c r="J70" s="1"/>
      <c r="K70" s="1"/>
      <c r="L70" s="1"/>
      <c r="M70" s="1"/>
      <c r="N70" s="1"/>
      <c r="O70" s="1"/>
      <c r="P70" s="1"/>
      <c r="Q70" s="1"/>
      <c r="R70" s="1"/>
      <c r="S70" s="1"/>
      <c r="T70" s="1"/>
    </row>
    <row r="71" spans="5:20" hidden="1">
      <c r="E71" s="1" t="s">
        <v>587</v>
      </c>
      <c r="F71" s="1"/>
      <c r="G71" s="1"/>
      <c r="H71" s="1"/>
      <c r="I71" s="1"/>
      <c r="J71" s="1"/>
      <c r="K71" s="1"/>
      <c r="L71" s="1"/>
      <c r="M71" s="1"/>
      <c r="N71" s="1"/>
      <c r="O71" s="1"/>
      <c r="P71" s="1"/>
      <c r="Q71" s="1"/>
      <c r="R71" s="1"/>
      <c r="S71" s="1"/>
      <c r="T71" s="1"/>
    </row>
    <row r="72" spans="5:20" ht="40.5" hidden="1" customHeight="1"/>
    <row r="73" spans="5:20" ht="63" hidden="1" customHeight="1"/>
    <row r="74" spans="5:20" ht="30" hidden="1" customHeight="1"/>
    <row r="75" spans="5:20" ht="30" hidden="1" customHeight="1"/>
    <row r="76" spans="5:20" hidden="1"/>
    <row r="77" spans="5:20" hidden="1"/>
    <row r="78" spans="5:20" ht="8.25" hidden="1" customHeight="1"/>
    <row r="79" spans="5:20" ht="21" hidden="1" customHeight="1"/>
    <row r="80" spans="5:20" ht="14.25" hidden="1" customHeight="1"/>
    <row r="81" spans="5:24" hidden="1">
      <c r="E81" s="1" t="s">
        <v>395</v>
      </c>
      <c r="F81" s="1"/>
      <c r="G81" s="1"/>
      <c r="H81" s="1"/>
      <c r="I81" s="1"/>
      <c r="J81" s="1"/>
      <c r="K81" s="1"/>
      <c r="L81" s="1"/>
      <c r="M81" s="1"/>
      <c r="N81" s="1"/>
      <c r="O81" s="1"/>
      <c r="P81" s="1"/>
      <c r="Q81" s="1"/>
      <c r="R81" s="1"/>
      <c r="S81" s="1"/>
      <c r="T81" s="1"/>
      <c r="U81" s="1"/>
    </row>
    <row r="82" spans="5:24" ht="15" hidden="1" customHeight="1">
      <c r="E82" s="1"/>
      <c r="F82" s="1"/>
      <c r="G82" s="1"/>
      <c r="H82" s="1"/>
      <c r="I82" s="1"/>
      <c r="J82" s="1"/>
      <c r="K82" s="1"/>
      <c r="L82" s="1"/>
      <c r="M82" s="1"/>
      <c r="N82" s="1"/>
      <c r="O82" s="1"/>
      <c r="P82" s="1"/>
      <c r="Q82" s="1"/>
      <c r="R82" s="1"/>
      <c r="S82" s="1"/>
      <c r="T82" s="1"/>
      <c r="U82" s="1"/>
      <c r="V82" s="1"/>
      <c r="W82" s="1"/>
      <c r="X82" s="1"/>
    </row>
    <row r="83" spans="5:24" ht="15" hidden="1" customHeight="1"/>
    <row r="84" spans="5:24" ht="15" hidden="1" customHeight="1">
      <c r="H84" s="1"/>
      <c r="I84" s="1"/>
      <c r="J84" s="1"/>
      <c r="K84" s="1"/>
      <c r="L84" s="1"/>
      <c r="M84" s="1"/>
      <c r="N84" s="1"/>
      <c r="O84" s="1"/>
      <c r="P84" s="1"/>
      <c r="Q84" s="1"/>
      <c r="R84" s="1"/>
      <c r="S84" s="1"/>
      <c r="T84" s="1"/>
      <c r="U84" s="1"/>
      <c r="V84" s="1"/>
      <c r="W84" s="1"/>
      <c r="X84" s="1"/>
    </row>
    <row r="85" spans="5:24" hidden="1"/>
    <row r="86" spans="5:24" hidden="1"/>
    <row r="87" spans="5:24" hidden="1"/>
    <row r="88" spans="5:24" hidden="1"/>
    <row r="89" spans="5:24" hidden="1"/>
    <row r="90" spans="5:24" hidden="1"/>
    <row r="91" spans="5:24" hidden="1"/>
    <row r="92" spans="5:24" hidden="1"/>
    <row r="93" spans="5:24" hidden="1"/>
    <row r="94" spans="5:24" hidden="1"/>
    <row r="95" spans="5:24" hidden="1"/>
    <row r="96" spans="5:24" ht="27" hidden="1" customHeight="1"/>
    <row r="97" spans="5:27" hidden="1"/>
    <row r="98" spans="5:27" ht="25.5" hidden="1" customHeight="1">
      <c r="E98" s="1" t="s">
        <v>235</v>
      </c>
      <c r="F98" s="1"/>
      <c r="G98" s="1"/>
      <c r="H98" s="1"/>
      <c r="I98" s="1"/>
      <c r="J98" s="1"/>
      <c r="K98" s="1"/>
      <c r="L98" s="1"/>
      <c r="M98" s="1"/>
      <c r="N98" s="1"/>
      <c r="O98" s="1"/>
      <c r="P98" s="1"/>
      <c r="Q98" s="1"/>
      <c r="R98" s="1"/>
      <c r="S98" s="1"/>
      <c r="T98" s="1"/>
      <c r="U98" s="1"/>
      <c r="V98" s="1"/>
      <c r="W98" s="1"/>
      <c r="X98" s="1"/>
    </row>
    <row r="99" spans="5:27" ht="15" hidden="1" customHeight="1"/>
    <row r="100" spans="5:27" ht="15" hidden="1" customHeight="1">
      <c r="F100" s="1" t="s">
        <v>234</v>
      </c>
      <c r="G100" s="1"/>
      <c r="H100" s="1"/>
      <c r="I100" s="1"/>
      <c r="J100" s="1"/>
      <c r="K100" s="1"/>
      <c r="L100" s="1"/>
      <c r="M100" s="1"/>
      <c r="N100" s="1"/>
      <c r="O100" s="1"/>
      <c r="P100" s="1"/>
      <c r="Q100" s="1"/>
      <c r="R100" s="1"/>
      <c r="S100" s="1"/>
      <c r="AA100" t="s">
        <v>232</v>
      </c>
    </row>
    <row r="101" spans="5:27" ht="15" hidden="1" customHeight="1"/>
    <row r="102" spans="5:27" hidden="1">
      <c r="F102" s="1" t="s">
        <v>233</v>
      </c>
      <c r="G102" s="1"/>
      <c r="H102" s="1"/>
      <c r="I102" s="1"/>
      <c r="J102" s="1"/>
      <c r="K102" s="1"/>
      <c r="L102" s="1"/>
      <c r="M102" s="1"/>
      <c r="N102" s="1"/>
      <c r="O102" s="1"/>
      <c r="P102" s="1"/>
      <c r="Q102" s="1"/>
      <c r="R102" s="1"/>
      <c r="S102" s="1"/>
      <c r="T102" s="1"/>
      <c r="U102" s="1"/>
      <c r="V102" s="1"/>
      <c r="W102" s="1"/>
      <c r="X102" s="1"/>
    </row>
    <row r="103" spans="5:27" hidden="1"/>
    <row r="104" spans="5:27" hidden="1"/>
    <row r="105" spans="5:27" hidden="1"/>
    <row r="106" spans="5:27" hidden="1"/>
    <row r="107" spans="5:27" hidden="1"/>
    <row r="108" spans="5:27" hidden="1"/>
    <row r="109" spans="5:27" hidden="1"/>
    <row r="110" spans="5:27" hidden="1"/>
    <row r="111" spans="5:27" ht="30" hidden="1" customHeight="1"/>
    <row r="112" spans="5:27" ht="31.5" hidden="1" customHeight="1"/>
    <row r="113" ht="15" customHeight="1"/>
  </sheetData>
  <sheetProtection password="FA9C"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0"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oleObject progId="Word.Document.8" shapeId="193537" r:id="rId4"/>
  </oleObjects>
</worksheet>
</file>

<file path=xl/worksheets/sheet30.xml><?xml version="1.0" encoding="utf-8"?>
<worksheet xmlns="http://schemas.openxmlformats.org/spreadsheetml/2006/main" xmlns:r="http://schemas.openxmlformats.org/officeDocument/2006/relationships">
  <sheetPr codeName="List05_9">
    <tabColor theme="0" tint="-0.249977111117893"/>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208</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30.11.2022</v>
      </c>
      <c r="I7" t="s">
        <v>493</v>
      </c>
    </row>
    <row r="8" spans="1:10">
      <c r="A8" s="1">
        <v>1</v>
      </c>
      <c r="F8" t="str">
        <f>"2." &amp;mergeValue(A8)</f>
        <v>2.1</v>
      </c>
      <c r="G8" t="s">
        <v>494</v>
      </c>
      <c r="I8" t="s">
        <v>591</v>
      </c>
    </row>
    <row r="9" spans="1:10">
      <c r="A9" s="1"/>
      <c r="F9" t="str">
        <f>"3." &amp;mergeValue(A9)</f>
        <v>3.1</v>
      </c>
      <c r="G9" t="s">
        <v>495</v>
      </c>
      <c r="I9" t="s">
        <v>589</v>
      </c>
    </row>
    <row r="10" spans="1:10">
      <c r="A10" s="1"/>
      <c r="F10" t="str">
        <f>"4."&amp;mergeValue(A10)</f>
        <v>4.1</v>
      </c>
      <c r="G10" t="s">
        <v>496</v>
      </c>
      <c r="H10" t="s">
        <v>458</v>
      </c>
    </row>
    <row r="11" spans="1:10">
      <c r="A11" s="1"/>
      <c r="B11" s="1">
        <v>1</v>
      </c>
      <c r="F11" t="str">
        <f>"4."&amp;mergeValue(A11) &amp;"."&amp;mergeValue(B11)</f>
        <v>4.1.1</v>
      </c>
      <c r="G11" t="s">
        <v>593</v>
      </c>
      <c r="H11" t="str">
        <f>IF(region_name="","",region_name)</f>
        <v>Ленинградская область</v>
      </c>
      <c r="I11" t="s">
        <v>499</v>
      </c>
    </row>
    <row r="12" spans="1:10">
      <c r="A12" s="1"/>
      <c r="B12" s="1"/>
      <c r="C12" s="1">
        <v>1</v>
      </c>
      <c r="F12" t="str">
        <f>"4."&amp;mergeValue(A12) &amp;"."&amp;mergeValue(B12)&amp;"."&amp;mergeValue(C12)</f>
        <v>4.1.1.1</v>
      </c>
      <c r="G12" t="s">
        <v>497</v>
      </c>
      <c r="I12" t="s">
        <v>500</v>
      </c>
    </row>
    <row r="13" spans="1:10" ht="39" customHeight="1">
      <c r="A13" s="1"/>
      <c r="B13" s="1"/>
      <c r="C13" s="1"/>
      <c r="D13">
        <v>1</v>
      </c>
      <c r="F13" t="str">
        <f>"4."&amp;mergeValue(A13) &amp;"."&amp;mergeValue(B13)&amp;"."&amp;mergeValue(C13)&amp;"."&amp;mergeValue(D13)</f>
        <v>4.1.1.1.1</v>
      </c>
      <c r="G13" t="s">
        <v>498</v>
      </c>
      <c r="I13" s="1" t="s">
        <v>592</v>
      </c>
    </row>
    <row r="14" spans="1:10">
      <c r="A14" s="1"/>
      <c r="B14" s="1"/>
      <c r="C14" s="1"/>
      <c r="G14" t="s">
        <v>4</v>
      </c>
      <c r="I14" s="1"/>
    </row>
    <row r="15" spans="1:10">
      <c r="A15" s="1"/>
      <c r="B15" s="1"/>
      <c r="G15" t="s">
        <v>403</v>
      </c>
    </row>
    <row r="16" spans="1:10">
      <c r="A16" s="1"/>
      <c r="G16" t="s">
        <v>506</v>
      </c>
    </row>
    <row r="17" spans="7:8">
      <c r="G17" t="s">
        <v>505</v>
      </c>
    </row>
    <row r="18" spans="7:8" ht="3" customHeight="1"/>
    <row r="19" spans="7:8" ht="15" customHeight="1">
      <c r="G19" s="1" t="s">
        <v>594</v>
      </c>
      <c r="H19" s="1"/>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sheetPr codeName="List06_9">
    <tabColor rgb="FFEAEBEE"/>
    <pageSetUpPr fitToPage="1"/>
  </sheetPr>
  <dimension ref="A1:Y31"/>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7.42578125" customWidth="1"/>
    <col min="14" max="14" width="2.7109375" hidden="1" customWidth="1"/>
    <col min="15" max="18" width="23.7109375" customWidth="1"/>
    <col min="19" max="19" width="11.7109375" customWidth="1"/>
    <col min="20" max="20" width="3.7109375" customWidth="1"/>
    <col min="21" max="21" width="11.7109375" customWidth="1"/>
    <col min="22" max="22" width="8.5703125" hidden="1" customWidth="1"/>
    <col min="23" max="23" width="4.7109375" customWidth="1"/>
    <col min="24" max="24" width="115.7109375" customWidth="1"/>
    <col min="247" max="254" width="0" hidden="1" customWidth="1"/>
    <col min="255" max="257" width="3.7109375" customWidth="1"/>
    <col min="258" max="258" width="12.7109375" customWidth="1"/>
    <col min="259" max="259" width="47.42578125" customWidth="1"/>
    <col min="260" max="260" width="0" hidden="1" customWidth="1"/>
    <col min="261" max="261" width="24.7109375" customWidth="1"/>
    <col min="262" max="262" width="14.7109375" customWidth="1"/>
    <col min="263" max="264" width="15.7109375" customWidth="1"/>
    <col min="265" max="265" width="11.7109375" customWidth="1"/>
    <col min="266" max="266" width="6.42578125" bestFit="1" customWidth="1"/>
    <col min="267" max="267" width="11.7109375" customWidth="1"/>
    <col min="268" max="268" width="0" hidden="1" customWidth="1"/>
    <col min="269" max="269" width="3.7109375" customWidth="1"/>
    <col min="270" max="270" width="11.140625" bestFit="1" customWidth="1"/>
    <col min="503" max="510" width="0" hidden="1" customWidth="1"/>
    <col min="511" max="513" width="3.7109375" customWidth="1"/>
    <col min="514" max="514" width="12.7109375" customWidth="1"/>
    <col min="515" max="515" width="47.42578125" customWidth="1"/>
    <col min="516" max="516" width="0" hidden="1" customWidth="1"/>
    <col min="517" max="517" width="24.7109375" customWidth="1"/>
    <col min="518" max="518" width="14.7109375" customWidth="1"/>
    <col min="519" max="520" width="15.7109375" customWidth="1"/>
    <col min="521" max="521" width="11.7109375" customWidth="1"/>
    <col min="522" max="522" width="6.42578125" bestFit="1" customWidth="1"/>
    <col min="523" max="523" width="11.7109375" customWidth="1"/>
    <col min="524" max="524" width="0" hidden="1" customWidth="1"/>
    <col min="525" max="525" width="3.7109375" customWidth="1"/>
    <col min="526" max="526" width="11.140625" bestFit="1" customWidth="1"/>
    <col min="759" max="766" width="0" hidden="1" customWidth="1"/>
    <col min="767" max="769" width="3.7109375" customWidth="1"/>
    <col min="770" max="770" width="12.7109375" customWidth="1"/>
    <col min="771" max="771" width="47.42578125" customWidth="1"/>
    <col min="772" max="772" width="0" hidden="1" customWidth="1"/>
    <col min="773" max="773" width="24.7109375" customWidth="1"/>
    <col min="774" max="774" width="14.7109375" customWidth="1"/>
    <col min="775" max="776" width="15.7109375" customWidth="1"/>
    <col min="777" max="777" width="11.7109375" customWidth="1"/>
    <col min="778" max="778" width="6.42578125" bestFit="1" customWidth="1"/>
    <col min="779" max="779" width="11.7109375" customWidth="1"/>
    <col min="780" max="780" width="0" hidden="1" customWidth="1"/>
    <col min="781" max="781" width="3.7109375" customWidth="1"/>
    <col min="782" max="782" width="11.140625" bestFit="1" customWidth="1"/>
    <col min="1015" max="1022" width="0" hidden="1" customWidth="1"/>
    <col min="1023" max="1025" width="3.7109375" customWidth="1"/>
    <col min="1026" max="1026" width="12.7109375" customWidth="1"/>
    <col min="1027" max="1027" width="47.42578125" customWidth="1"/>
    <col min="1028" max="1028" width="0" hidden="1" customWidth="1"/>
    <col min="1029" max="1029" width="24.7109375" customWidth="1"/>
    <col min="1030" max="1030" width="14.7109375" customWidth="1"/>
    <col min="1031" max="1032" width="15.7109375" customWidth="1"/>
    <col min="1033" max="1033" width="11.7109375" customWidth="1"/>
    <col min="1034" max="1034" width="6.42578125" bestFit="1" customWidth="1"/>
    <col min="1035" max="1035" width="11.7109375" customWidth="1"/>
    <col min="1036" max="1036" width="0" hidden="1" customWidth="1"/>
    <col min="1037" max="1037" width="3.7109375" customWidth="1"/>
    <col min="1038" max="1038" width="11.140625" bestFit="1" customWidth="1"/>
    <col min="1271" max="1278" width="0" hidden="1" customWidth="1"/>
    <col min="1279" max="1281" width="3.7109375" customWidth="1"/>
    <col min="1282" max="1282" width="12.7109375" customWidth="1"/>
    <col min="1283" max="1283" width="47.42578125" customWidth="1"/>
    <col min="1284" max="1284" width="0" hidden="1" customWidth="1"/>
    <col min="1285" max="1285" width="24.7109375" customWidth="1"/>
    <col min="1286" max="1286" width="14.7109375" customWidth="1"/>
    <col min="1287" max="1288" width="15.7109375" customWidth="1"/>
    <col min="1289" max="1289" width="11.7109375" customWidth="1"/>
    <col min="1290" max="1290" width="6.42578125" bestFit="1" customWidth="1"/>
    <col min="1291" max="1291" width="11.7109375" customWidth="1"/>
    <col min="1292" max="1292" width="0" hidden="1" customWidth="1"/>
    <col min="1293" max="1293" width="3.7109375" customWidth="1"/>
    <col min="1294" max="1294" width="11.140625" bestFit="1" customWidth="1"/>
    <col min="1527" max="1534" width="0" hidden="1" customWidth="1"/>
    <col min="1535" max="1537" width="3.7109375" customWidth="1"/>
    <col min="1538" max="1538" width="12.7109375" customWidth="1"/>
    <col min="1539" max="1539" width="47.42578125" customWidth="1"/>
    <col min="1540" max="1540" width="0" hidden="1" customWidth="1"/>
    <col min="1541" max="1541" width="24.7109375" customWidth="1"/>
    <col min="1542" max="1542" width="14.7109375" customWidth="1"/>
    <col min="1543" max="1544" width="15.7109375" customWidth="1"/>
    <col min="1545" max="1545" width="11.7109375" customWidth="1"/>
    <col min="1546" max="1546" width="6.42578125" bestFit="1" customWidth="1"/>
    <col min="1547" max="1547" width="11.7109375" customWidth="1"/>
    <col min="1548" max="1548" width="0" hidden="1" customWidth="1"/>
    <col min="1549" max="1549" width="3.7109375" customWidth="1"/>
    <col min="1550" max="1550" width="11.140625" bestFit="1" customWidth="1"/>
    <col min="1783" max="1790" width="0" hidden="1" customWidth="1"/>
    <col min="1791" max="1793" width="3.7109375" customWidth="1"/>
    <col min="1794" max="1794" width="12.7109375" customWidth="1"/>
    <col min="1795" max="1795" width="47.42578125" customWidth="1"/>
    <col min="1796" max="1796" width="0" hidden="1" customWidth="1"/>
    <col min="1797" max="1797" width="24.7109375" customWidth="1"/>
    <col min="1798" max="1798" width="14.7109375" customWidth="1"/>
    <col min="1799" max="1800" width="15.7109375" customWidth="1"/>
    <col min="1801" max="1801" width="11.7109375" customWidth="1"/>
    <col min="1802" max="1802" width="6.42578125" bestFit="1" customWidth="1"/>
    <col min="1803" max="1803" width="11.7109375" customWidth="1"/>
    <col min="1804" max="1804" width="0" hidden="1" customWidth="1"/>
    <col min="1805" max="1805" width="3.7109375" customWidth="1"/>
    <col min="1806" max="1806" width="11.140625" bestFit="1" customWidth="1"/>
    <col min="2039" max="2046" width="0" hidden="1" customWidth="1"/>
    <col min="2047" max="2049" width="3.7109375" customWidth="1"/>
    <col min="2050" max="2050" width="12.7109375" customWidth="1"/>
    <col min="2051" max="2051" width="47.42578125" customWidth="1"/>
    <col min="2052" max="2052" width="0" hidden="1" customWidth="1"/>
    <col min="2053" max="2053" width="24.7109375" customWidth="1"/>
    <col min="2054" max="2054" width="14.7109375" customWidth="1"/>
    <col min="2055" max="2056" width="15.7109375" customWidth="1"/>
    <col min="2057" max="2057" width="11.7109375" customWidth="1"/>
    <col min="2058" max="2058" width="6.42578125" bestFit="1" customWidth="1"/>
    <col min="2059" max="2059" width="11.7109375" customWidth="1"/>
    <col min="2060" max="2060" width="0" hidden="1" customWidth="1"/>
    <col min="2061" max="2061" width="3.7109375" customWidth="1"/>
    <col min="2062" max="2062" width="11.140625" bestFit="1" customWidth="1"/>
    <col min="2295" max="2302" width="0" hidden="1" customWidth="1"/>
    <col min="2303" max="2305" width="3.7109375" customWidth="1"/>
    <col min="2306" max="2306" width="12.7109375" customWidth="1"/>
    <col min="2307" max="2307" width="47.42578125" customWidth="1"/>
    <col min="2308" max="2308" width="0" hidden="1" customWidth="1"/>
    <col min="2309" max="2309" width="24.7109375" customWidth="1"/>
    <col min="2310" max="2310" width="14.7109375" customWidth="1"/>
    <col min="2311" max="2312" width="15.7109375" customWidth="1"/>
    <col min="2313" max="2313" width="11.7109375" customWidth="1"/>
    <col min="2314" max="2314" width="6.42578125" bestFit="1" customWidth="1"/>
    <col min="2315" max="2315" width="11.7109375" customWidth="1"/>
    <col min="2316" max="2316" width="0" hidden="1" customWidth="1"/>
    <col min="2317" max="2317" width="3.7109375" customWidth="1"/>
    <col min="2318" max="2318" width="11.140625" bestFit="1" customWidth="1"/>
    <col min="2551" max="2558" width="0" hidden="1" customWidth="1"/>
    <col min="2559" max="2561" width="3.7109375" customWidth="1"/>
    <col min="2562" max="2562" width="12.7109375" customWidth="1"/>
    <col min="2563" max="2563" width="47.42578125" customWidth="1"/>
    <col min="2564" max="2564" width="0" hidden="1" customWidth="1"/>
    <col min="2565" max="2565" width="24.7109375" customWidth="1"/>
    <col min="2566" max="2566" width="14.7109375" customWidth="1"/>
    <col min="2567" max="2568" width="15.7109375" customWidth="1"/>
    <col min="2569" max="2569" width="11.7109375" customWidth="1"/>
    <col min="2570" max="2570" width="6.42578125" bestFit="1" customWidth="1"/>
    <col min="2571" max="2571" width="11.7109375" customWidth="1"/>
    <col min="2572" max="2572" width="0" hidden="1" customWidth="1"/>
    <col min="2573" max="2573" width="3.7109375" customWidth="1"/>
    <col min="2574" max="2574" width="11.140625" bestFit="1" customWidth="1"/>
    <col min="2807" max="2814" width="0" hidden="1" customWidth="1"/>
    <col min="2815" max="2817" width="3.7109375" customWidth="1"/>
    <col min="2818" max="2818" width="12.7109375" customWidth="1"/>
    <col min="2819" max="2819" width="47.42578125" customWidth="1"/>
    <col min="2820" max="2820" width="0" hidden="1" customWidth="1"/>
    <col min="2821" max="2821" width="24.7109375" customWidth="1"/>
    <col min="2822" max="2822" width="14.7109375" customWidth="1"/>
    <col min="2823" max="2824" width="15.7109375" customWidth="1"/>
    <col min="2825" max="2825" width="11.7109375" customWidth="1"/>
    <col min="2826" max="2826" width="6.42578125" bestFit="1" customWidth="1"/>
    <col min="2827" max="2827" width="11.7109375" customWidth="1"/>
    <col min="2828" max="2828" width="0" hidden="1" customWidth="1"/>
    <col min="2829" max="2829" width="3.7109375" customWidth="1"/>
    <col min="2830" max="2830" width="11.140625" bestFit="1" customWidth="1"/>
    <col min="3063" max="3070" width="0" hidden="1" customWidth="1"/>
    <col min="3071" max="3073" width="3.7109375" customWidth="1"/>
    <col min="3074" max="3074" width="12.7109375" customWidth="1"/>
    <col min="3075" max="3075" width="47.42578125" customWidth="1"/>
    <col min="3076" max="3076" width="0" hidden="1" customWidth="1"/>
    <col min="3077" max="3077" width="24.7109375" customWidth="1"/>
    <col min="3078" max="3078" width="14.7109375" customWidth="1"/>
    <col min="3079" max="3080" width="15.7109375" customWidth="1"/>
    <col min="3081" max="3081" width="11.7109375" customWidth="1"/>
    <col min="3082" max="3082" width="6.42578125" bestFit="1" customWidth="1"/>
    <col min="3083" max="3083" width="11.7109375" customWidth="1"/>
    <col min="3084" max="3084" width="0" hidden="1" customWidth="1"/>
    <col min="3085" max="3085" width="3.7109375" customWidth="1"/>
    <col min="3086" max="3086" width="11.140625" bestFit="1" customWidth="1"/>
    <col min="3319" max="3326" width="0" hidden="1" customWidth="1"/>
    <col min="3327" max="3329" width="3.7109375" customWidth="1"/>
    <col min="3330" max="3330" width="12.7109375" customWidth="1"/>
    <col min="3331" max="3331" width="47.42578125" customWidth="1"/>
    <col min="3332" max="3332" width="0" hidden="1" customWidth="1"/>
    <col min="3333" max="3333" width="24.7109375" customWidth="1"/>
    <col min="3334" max="3334" width="14.7109375" customWidth="1"/>
    <col min="3335" max="3336" width="15.7109375" customWidth="1"/>
    <col min="3337" max="3337" width="11.7109375" customWidth="1"/>
    <col min="3338" max="3338" width="6.42578125" bestFit="1" customWidth="1"/>
    <col min="3339" max="3339" width="11.7109375" customWidth="1"/>
    <col min="3340" max="3340" width="0" hidden="1" customWidth="1"/>
    <col min="3341" max="3341" width="3.7109375" customWidth="1"/>
    <col min="3342" max="3342" width="11.140625" bestFit="1" customWidth="1"/>
    <col min="3575" max="3582" width="0" hidden="1" customWidth="1"/>
    <col min="3583" max="3585" width="3.7109375" customWidth="1"/>
    <col min="3586" max="3586" width="12.7109375" customWidth="1"/>
    <col min="3587" max="3587" width="47.42578125" customWidth="1"/>
    <col min="3588" max="3588" width="0" hidden="1" customWidth="1"/>
    <col min="3589" max="3589" width="24.7109375" customWidth="1"/>
    <col min="3590" max="3590" width="14.7109375" customWidth="1"/>
    <col min="3591" max="3592" width="15.7109375" customWidth="1"/>
    <col min="3593" max="3593" width="11.7109375" customWidth="1"/>
    <col min="3594" max="3594" width="6.42578125" bestFit="1" customWidth="1"/>
    <col min="3595" max="3595" width="11.7109375" customWidth="1"/>
    <col min="3596" max="3596" width="0" hidden="1" customWidth="1"/>
    <col min="3597" max="3597" width="3.7109375" customWidth="1"/>
    <col min="3598" max="3598" width="11.140625" bestFit="1" customWidth="1"/>
    <col min="3831" max="3838" width="0" hidden="1" customWidth="1"/>
    <col min="3839" max="3841" width="3.7109375" customWidth="1"/>
    <col min="3842" max="3842" width="12.7109375" customWidth="1"/>
    <col min="3843" max="3843" width="47.42578125" customWidth="1"/>
    <col min="3844" max="3844" width="0" hidden="1" customWidth="1"/>
    <col min="3845" max="3845" width="24.7109375" customWidth="1"/>
    <col min="3846" max="3846" width="14.7109375" customWidth="1"/>
    <col min="3847" max="3848" width="15.7109375" customWidth="1"/>
    <col min="3849" max="3849" width="11.7109375" customWidth="1"/>
    <col min="3850" max="3850" width="6.42578125" bestFit="1" customWidth="1"/>
    <col min="3851" max="3851" width="11.7109375" customWidth="1"/>
    <col min="3852" max="3852" width="0" hidden="1" customWidth="1"/>
    <col min="3853" max="3853" width="3.7109375" customWidth="1"/>
    <col min="3854" max="3854" width="11.140625" bestFit="1" customWidth="1"/>
    <col min="4087" max="4094" width="0" hidden="1" customWidth="1"/>
    <col min="4095" max="4097" width="3.7109375" customWidth="1"/>
    <col min="4098" max="4098" width="12.7109375" customWidth="1"/>
    <col min="4099" max="4099" width="47.42578125" customWidth="1"/>
    <col min="4100" max="4100" width="0" hidden="1" customWidth="1"/>
    <col min="4101" max="4101" width="24.7109375" customWidth="1"/>
    <col min="4102" max="4102" width="14.7109375" customWidth="1"/>
    <col min="4103" max="4104" width="15.7109375" customWidth="1"/>
    <col min="4105" max="4105" width="11.7109375" customWidth="1"/>
    <col min="4106" max="4106" width="6.42578125" bestFit="1" customWidth="1"/>
    <col min="4107" max="4107" width="11.7109375" customWidth="1"/>
    <col min="4108" max="4108" width="0" hidden="1" customWidth="1"/>
    <col min="4109" max="4109" width="3.7109375" customWidth="1"/>
    <col min="4110" max="4110" width="11.140625" bestFit="1" customWidth="1"/>
    <col min="4343" max="4350" width="0" hidden="1" customWidth="1"/>
    <col min="4351" max="4353" width="3.7109375" customWidth="1"/>
    <col min="4354" max="4354" width="12.7109375" customWidth="1"/>
    <col min="4355" max="4355" width="47.42578125" customWidth="1"/>
    <col min="4356" max="4356" width="0" hidden="1" customWidth="1"/>
    <col min="4357" max="4357" width="24.7109375" customWidth="1"/>
    <col min="4358" max="4358" width="14.7109375" customWidth="1"/>
    <col min="4359" max="4360" width="15.7109375" customWidth="1"/>
    <col min="4361" max="4361" width="11.7109375" customWidth="1"/>
    <col min="4362" max="4362" width="6.42578125" bestFit="1" customWidth="1"/>
    <col min="4363" max="4363" width="11.7109375" customWidth="1"/>
    <col min="4364" max="4364" width="0" hidden="1" customWidth="1"/>
    <col min="4365" max="4365" width="3.7109375" customWidth="1"/>
    <col min="4366" max="4366" width="11.140625" bestFit="1" customWidth="1"/>
    <col min="4599" max="4606" width="0" hidden="1" customWidth="1"/>
    <col min="4607" max="4609" width="3.7109375" customWidth="1"/>
    <col min="4610" max="4610" width="12.7109375" customWidth="1"/>
    <col min="4611" max="4611" width="47.42578125" customWidth="1"/>
    <col min="4612" max="4612" width="0" hidden="1" customWidth="1"/>
    <col min="4613" max="4613" width="24.7109375" customWidth="1"/>
    <col min="4614" max="4614" width="14.7109375" customWidth="1"/>
    <col min="4615" max="4616" width="15.7109375" customWidth="1"/>
    <col min="4617" max="4617" width="11.7109375" customWidth="1"/>
    <col min="4618" max="4618" width="6.42578125" bestFit="1" customWidth="1"/>
    <col min="4619" max="4619" width="11.7109375" customWidth="1"/>
    <col min="4620" max="4620" width="0" hidden="1" customWidth="1"/>
    <col min="4621" max="4621" width="3.7109375" customWidth="1"/>
    <col min="4622" max="4622" width="11.140625" bestFit="1" customWidth="1"/>
    <col min="4855" max="4862" width="0" hidden="1" customWidth="1"/>
    <col min="4863" max="4865" width="3.7109375" customWidth="1"/>
    <col min="4866" max="4866" width="12.7109375" customWidth="1"/>
    <col min="4867" max="4867" width="47.42578125" customWidth="1"/>
    <col min="4868" max="4868" width="0" hidden="1" customWidth="1"/>
    <col min="4869" max="4869" width="24.7109375" customWidth="1"/>
    <col min="4870" max="4870" width="14.7109375" customWidth="1"/>
    <col min="4871" max="4872" width="15.7109375" customWidth="1"/>
    <col min="4873" max="4873" width="11.7109375" customWidth="1"/>
    <col min="4874" max="4874" width="6.42578125" bestFit="1" customWidth="1"/>
    <col min="4875" max="4875" width="11.7109375" customWidth="1"/>
    <col min="4876" max="4876" width="0" hidden="1" customWidth="1"/>
    <col min="4877" max="4877" width="3.7109375" customWidth="1"/>
    <col min="4878" max="4878" width="11.140625" bestFit="1" customWidth="1"/>
    <col min="5111" max="5118" width="0" hidden="1" customWidth="1"/>
    <col min="5119" max="5121" width="3.7109375" customWidth="1"/>
    <col min="5122" max="5122" width="12.7109375" customWidth="1"/>
    <col min="5123" max="5123" width="47.42578125" customWidth="1"/>
    <col min="5124" max="5124" width="0" hidden="1" customWidth="1"/>
    <col min="5125" max="5125" width="24.7109375" customWidth="1"/>
    <col min="5126" max="5126" width="14.7109375" customWidth="1"/>
    <col min="5127" max="5128" width="15.7109375" customWidth="1"/>
    <col min="5129" max="5129" width="11.7109375" customWidth="1"/>
    <col min="5130" max="5130" width="6.42578125" bestFit="1" customWidth="1"/>
    <col min="5131" max="5131" width="11.7109375" customWidth="1"/>
    <col min="5132" max="5132" width="0" hidden="1" customWidth="1"/>
    <col min="5133" max="5133" width="3.7109375" customWidth="1"/>
    <col min="5134" max="5134" width="11.140625" bestFit="1" customWidth="1"/>
    <col min="5367" max="5374" width="0" hidden="1" customWidth="1"/>
    <col min="5375" max="5377" width="3.7109375" customWidth="1"/>
    <col min="5378" max="5378" width="12.7109375" customWidth="1"/>
    <col min="5379" max="5379" width="47.42578125" customWidth="1"/>
    <col min="5380" max="5380" width="0" hidden="1" customWidth="1"/>
    <col min="5381" max="5381" width="24.7109375" customWidth="1"/>
    <col min="5382" max="5382" width="14.7109375" customWidth="1"/>
    <col min="5383" max="5384" width="15.7109375" customWidth="1"/>
    <col min="5385" max="5385" width="11.7109375" customWidth="1"/>
    <col min="5386" max="5386" width="6.42578125" bestFit="1" customWidth="1"/>
    <col min="5387" max="5387" width="11.7109375" customWidth="1"/>
    <col min="5388" max="5388" width="0" hidden="1" customWidth="1"/>
    <col min="5389" max="5389" width="3.7109375" customWidth="1"/>
    <col min="5390" max="5390" width="11.140625" bestFit="1" customWidth="1"/>
    <col min="5623" max="5630" width="0" hidden="1" customWidth="1"/>
    <col min="5631" max="5633" width="3.7109375" customWidth="1"/>
    <col min="5634" max="5634" width="12.7109375" customWidth="1"/>
    <col min="5635" max="5635" width="47.42578125" customWidth="1"/>
    <col min="5636" max="5636" width="0" hidden="1" customWidth="1"/>
    <col min="5637" max="5637" width="24.7109375" customWidth="1"/>
    <col min="5638" max="5638" width="14.7109375" customWidth="1"/>
    <col min="5639" max="5640" width="15.7109375" customWidth="1"/>
    <col min="5641" max="5641" width="11.7109375" customWidth="1"/>
    <col min="5642" max="5642" width="6.42578125" bestFit="1" customWidth="1"/>
    <col min="5643" max="5643" width="11.7109375" customWidth="1"/>
    <col min="5644" max="5644" width="0" hidden="1" customWidth="1"/>
    <col min="5645" max="5645" width="3.7109375" customWidth="1"/>
    <col min="5646" max="5646" width="11.140625" bestFit="1" customWidth="1"/>
    <col min="5879" max="5886" width="0" hidden="1" customWidth="1"/>
    <col min="5887" max="5889" width="3.7109375" customWidth="1"/>
    <col min="5890" max="5890" width="12.7109375" customWidth="1"/>
    <col min="5891" max="5891" width="47.42578125" customWidth="1"/>
    <col min="5892" max="5892" width="0" hidden="1" customWidth="1"/>
    <col min="5893" max="5893" width="24.7109375" customWidth="1"/>
    <col min="5894" max="5894" width="14.7109375" customWidth="1"/>
    <col min="5895" max="5896" width="15.7109375" customWidth="1"/>
    <col min="5897" max="5897" width="11.7109375" customWidth="1"/>
    <col min="5898" max="5898" width="6.42578125" bestFit="1" customWidth="1"/>
    <col min="5899" max="5899" width="11.7109375" customWidth="1"/>
    <col min="5900" max="5900" width="0" hidden="1" customWidth="1"/>
    <col min="5901" max="5901" width="3.7109375" customWidth="1"/>
    <col min="5902" max="5902" width="11.140625" bestFit="1" customWidth="1"/>
    <col min="6135" max="6142" width="0" hidden="1" customWidth="1"/>
    <col min="6143" max="6145" width="3.7109375" customWidth="1"/>
    <col min="6146" max="6146" width="12.7109375" customWidth="1"/>
    <col min="6147" max="6147" width="47.42578125" customWidth="1"/>
    <col min="6148" max="6148" width="0" hidden="1" customWidth="1"/>
    <col min="6149" max="6149" width="24.7109375" customWidth="1"/>
    <col min="6150" max="6150" width="14.7109375" customWidth="1"/>
    <col min="6151" max="6152" width="15.7109375" customWidth="1"/>
    <col min="6153" max="6153" width="11.7109375" customWidth="1"/>
    <col min="6154" max="6154" width="6.42578125" bestFit="1" customWidth="1"/>
    <col min="6155" max="6155" width="11.7109375" customWidth="1"/>
    <col min="6156" max="6156" width="0" hidden="1" customWidth="1"/>
    <col min="6157" max="6157" width="3.7109375" customWidth="1"/>
    <col min="6158" max="6158" width="11.140625" bestFit="1" customWidth="1"/>
    <col min="6391" max="6398" width="0" hidden="1" customWidth="1"/>
    <col min="6399" max="6401" width="3.7109375" customWidth="1"/>
    <col min="6402" max="6402" width="12.7109375" customWidth="1"/>
    <col min="6403" max="6403" width="47.42578125" customWidth="1"/>
    <col min="6404" max="6404" width="0" hidden="1" customWidth="1"/>
    <col min="6405" max="6405" width="24.7109375" customWidth="1"/>
    <col min="6406" max="6406" width="14.7109375" customWidth="1"/>
    <col min="6407" max="6408" width="15.7109375" customWidth="1"/>
    <col min="6409" max="6409" width="11.7109375" customWidth="1"/>
    <col min="6410" max="6410" width="6.42578125" bestFit="1" customWidth="1"/>
    <col min="6411" max="6411" width="11.7109375" customWidth="1"/>
    <col min="6412" max="6412" width="0" hidden="1" customWidth="1"/>
    <col min="6413" max="6413" width="3.7109375" customWidth="1"/>
    <col min="6414" max="6414" width="11.140625" bestFit="1" customWidth="1"/>
    <col min="6647" max="6654" width="0" hidden="1" customWidth="1"/>
    <col min="6655" max="6657" width="3.7109375" customWidth="1"/>
    <col min="6658" max="6658" width="12.7109375" customWidth="1"/>
    <col min="6659" max="6659" width="47.42578125" customWidth="1"/>
    <col min="6660" max="6660" width="0" hidden="1" customWidth="1"/>
    <col min="6661" max="6661" width="24.7109375" customWidth="1"/>
    <col min="6662" max="6662" width="14.7109375" customWidth="1"/>
    <col min="6663" max="6664" width="15.7109375" customWidth="1"/>
    <col min="6665" max="6665" width="11.7109375" customWidth="1"/>
    <col min="6666" max="6666" width="6.42578125" bestFit="1" customWidth="1"/>
    <col min="6667" max="6667" width="11.7109375" customWidth="1"/>
    <col min="6668" max="6668" width="0" hidden="1" customWidth="1"/>
    <col min="6669" max="6669" width="3.7109375" customWidth="1"/>
    <col min="6670" max="6670" width="11.140625" bestFit="1" customWidth="1"/>
    <col min="6903" max="6910" width="0" hidden="1" customWidth="1"/>
    <col min="6911" max="6913" width="3.7109375" customWidth="1"/>
    <col min="6914" max="6914" width="12.7109375" customWidth="1"/>
    <col min="6915" max="6915" width="47.42578125" customWidth="1"/>
    <col min="6916" max="6916" width="0" hidden="1" customWidth="1"/>
    <col min="6917" max="6917" width="24.7109375" customWidth="1"/>
    <col min="6918" max="6918" width="14.7109375" customWidth="1"/>
    <col min="6919" max="6920" width="15.7109375" customWidth="1"/>
    <col min="6921" max="6921" width="11.7109375" customWidth="1"/>
    <col min="6922" max="6922" width="6.42578125" bestFit="1" customWidth="1"/>
    <col min="6923" max="6923" width="11.7109375" customWidth="1"/>
    <col min="6924" max="6924" width="0" hidden="1" customWidth="1"/>
    <col min="6925" max="6925" width="3.7109375" customWidth="1"/>
    <col min="6926" max="6926" width="11.140625" bestFit="1" customWidth="1"/>
    <col min="7159" max="7166" width="0" hidden="1" customWidth="1"/>
    <col min="7167" max="7169" width="3.7109375" customWidth="1"/>
    <col min="7170" max="7170" width="12.7109375" customWidth="1"/>
    <col min="7171" max="7171" width="47.42578125" customWidth="1"/>
    <col min="7172" max="7172" width="0" hidden="1" customWidth="1"/>
    <col min="7173" max="7173" width="24.7109375" customWidth="1"/>
    <col min="7174" max="7174" width="14.7109375" customWidth="1"/>
    <col min="7175" max="7176" width="15.7109375" customWidth="1"/>
    <col min="7177" max="7177" width="11.7109375" customWidth="1"/>
    <col min="7178" max="7178" width="6.42578125" bestFit="1" customWidth="1"/>
    <col min="7179" max="7179" width="11.7109375" customWidth="1"/>
    <col min="7180" max="7180" width="0" hidden="1" customWidth="1"/>
    <col min="7181" max="7181" width="3.7109375" customWidth="1"/>
    <col min="7182" max="7182" width="11.140625" bestFit="1" customWidth="1"/>
    <col min="7415" max="7422" width="0" hidden="1" customWidth="1"/>
    <col min="7423" max="7425" width="3.7109375" customWidth="1"/>
    <col min="7426" max="7426" width="12.7109375" customWidth="1"/>
    <col min="7427" max="7427" width="47.42578125" customWidth="1"/>
    <col min="7428" max="7428" width="0" hidden="1" customWidth="1"/>
    <col min="7429" max="7429" width="24.7109375" customWidth="1"/>
    <col min="7430" max="7430" width="14.7109375" customWidth="1"/>
    <col min="7431" max="7432" width="15.7109375" customWidth="1"/>
    <col min="7433" max="7433" width="11.7109375" customWidth="1"/>
    <col min="7434" max="7434" width="6.42578125" bestFit="1" customWidth="1"/>
    <col min="7435" max="7435" width="11.7109375" customWidth="1"/>
    <col min="7436" max="7436" width="0" hidden="1" customWidth="1"/>
    <col min="7437" max="7437" width="3.7109375" customWidth="1"/>
    <col min="7438" max="7438" width="11.140625" bestFit="1" customWidth="1"/>
    <col min="7671" max="7678" width="0" hidden="1" customWidth="1"/>
    <col min="7679" max="7681" width="3.7109375" customWidth="1"/>
    <col min="7682" max="7682" width="12.7109375" customWidth="1"/>
    <col min="7683" max="7683" width="47.42578125" customWidth="1"/>
    <col min="7684" max="7684" width="0" hidden="1" customWidth="1"/>
    <col min="7685" max="7685" width="24.7109375" customWidth="1"/>
    <col min="7686" max="7686" width="14.7109375" customWidth="1"/>
    <col min="7687" max="7688" width="15.7109375" customWidth="1"/>
    <col min="7689" max="7689" width="11.7109375" customWidth="1"/>
    <col min="7690" max="7690" width="6.42578125" bestFit="1" customWidth="1"/>
    <col min="7691" max="7691" width="11.7109375" customWidth="1"/>
    <col min="7692" max="7692" width="0" hidden="1" customWidth="1"/>
    <col min="7693" max="7693" width="3.7109375" customWidth="1"/>
    <col min="7694" max="7694" width="11.140625" bestFit="1" customWidth="1"/>
    <col min="7927" max="7934" width="0" hidden="1" customWidth="1"/>
    <col min="7935" max="7937" width="3.7109375" customWidth="1"/>
    <col min="7938" max="7938" width="12.7109375" customWidth="1"/>
    <col min="7939" max="7939" width="47.42578125" customWidth="1"/>
    <col min="7940" max="7940" width="0" hidden="1" customWidth="1"/>
    <col min="7941" max="7941" width="24.7109375" customWidth="1"/>
    <col min="7942" max="7942" width="14.7109375" customWidth="1"/>
    <col min="7943" max="7944" width="15.7109375" customWidth="1"/>
    <col min="7945" max="7945" width="11.7109375" customWidth="1"/>
    <col min="7946" max="7946" width="6.42578125" bestFit="1" customWidth="1"/>
    <col min="7947" max="7947" width="11.7109375" customWidth="1"/>
    <col min="7948" max="7948" width="0" hidden="1" customWidth="1"/>
    <col min="7949" max="7949" width="3.7109375" customWidth="1"/>
    <col min="7950" max="7950" width="11.140625" bestFit="1" customWidth="1"/>
    <col min="8183" max="8190" width="0" hidden="1" customWidth="1"/>
    <col min="8191" max="8193" width="3.7109375" customWidth="1"/>
    <col min="8194" max="8194" width="12.7109375" customWidth="1"/>
    <col min="8195" max="8195" width="47.42578125" customWidth="1"/>
    <col min="8196" max="8196" width="0" hidden="1" customWidth="1"/>
    <col min="8197" max="8197" width="24.7109375" customWidth="1"/>
    <col min="8198" max="8198" width="14.7109375" customWidth="1"/>
    <col min="8199" max="8200" width="15.7109375" customWidth="1"/>
    <col min="8201" max="8201" width="11.7109375" customWidth="1"/>
    <col min="8202" max="8202" width="6.42578125" bestFit="1" customWidth="1"/>
    <col min="8203" max="8203" width="11.7109375" customWidth="1"/>
    <col min="8204" max="8204" width="0" hidden="1" customWidth="1"/>
    <col min="8205" max="8205" width="3.7109375" customWidth="1"/>
    <col min="8206" max="8206" width="11.140625" bestFit="1" customWidth="1"/>
    <col min="8439" max="8446" width="0" hidden="1" customWidth="1"/>
    <col min="8447" max="8449" width="3.7109375" customWidth="1"/>
    <col min="8450" max="8450" width="12.7109375" customWidth="1"/>
    <col min="8451" max="8451" width="47.42578125" customWidth="1"/>
    <col min="8452" max="8452" width="0" hidden="1" customWidth="1"/>
    <col min="8453" max="8453" width="24.7109375" customWidth="1"/>
    <col min="8454" max="8454" width="14.7109375" customWidth="1"/>
    <col min="8455" max="8456" width="15.7109375" customWidth="1"/>
    <col min="8457" max="8457" width="11.7109375" customWidth="1"/>
    <col min="8458" max="8458" width="6.42578125" bestFit="1" customWidth="1"/>
    <col min="8459" max="8459" width="11.7109375" customWidth="1"/>
    <col min="8460" max="8460" width="0" hidden="1" customWidth="1"/>
    <col min="8461" max="8461" width="3.7109375" customWidth="1"/>
    <col min="8462" max="8462" width="11.140625" bestFit="1" customWidth="1"/>
    <col min="8695" max="8702" width="0" hidden="1" customWidth="1"/>
    <col min="8703" max="8705" width="3.7109375" customWidth="1"/>
    <col min="8706" max="8706" width="12.7109375" customWidth="1"/>
    <col min="8707" max="8707" width="47.42578125" customWidth="1"/>
    <col min="8708" max="8708" width="0" hidden="1" customWidth="1"/>
    <col min="8709" max="8709" width="24.7109375" customWidth="1"/>
    <col min="8710" max="8710" width="14.7109375" customWidth="1"/>
    <col min="8711" max="8712" width="15.7109375" customWidth="1"/>
    <col min="8713" max="8713" width="11.7109375" customWidth="1"/>
    <col min="8714" max="8714" width="6.42578125" bestFit="1" customWidth="1"/>
    <col min="8715" max="8715" width="11.7109375" customWidth="1"/>
    <col min="8716" max="8716" width="0" hidden="1" customWidth="1"/>
    <col min="8717" max="8717" width="3.7109375" customWidth="1"/>
    <col min="8718" max="8718" width="11.140625" bestFit="1" customWidth="1"/>
    <col min="8951" max="8958" width="0" hidden="1" customWidth="1"/>
    <col min="8959" max="8961" width="3.7109375" customWidth="1"/>
    <col min="8962" max="8962" width="12.7109375" customWidth="1"/>
    <col min="8963" max="8963" width="47.42578125" customWidth="1"/>
    <col min="8964" max="8964" width="0" hidden="1" customWidth="1"/>
    <col min="8965" max="8965" width="24.7109375" customWidth="1"/>
    <col min="8966" max="8966" width="14.7109375" customWidth="1"/>
    <col min="8967" max="8968" width="15.7109375" customWidth="1"/>
    <col min="8969" max="8969" width="11.7109375" customWidth="1"/>
    <col min="8970" max="8970" width="6.42578125" bestFit="1" customWidth="1"/>
    <col min="8971" max="8971" width="11.7109375" customWidth="1"/>
    <col min="8972" max="8972" width="0" hidden="1" customWidth="1"/>
    <col min="8973" max="8973" width="3.7109375" customWidth="1"/>
    <col min="8974" max="8974" width="11.140625" bestFit="1" customWidth="1"/>
    <col min="9207" max="9214" width="0" hidden="1" customWidth="1"/>
    <col min="9215" max="9217" width="3.7109375" customWidth="1"/>
    <col min="9218" max="9218" width="12.7109375" customWidth="1"/>
    <col min="9219" max="9219" width="47.42578125" customWidth="1"/>
    <col min="9220" max="9220" width="0" hidden="1" customWidth="1"/>
    <col min="9221" max="9221" width="24.7109375" customWidth="1"/>
    <col min="9222" max="9222" width="14.7109375" customWidth="1"/>
    <col min="9223" max="9224" width="15.7109375" customWidth="1"/>
    <col min="9225" max="9225" width="11.7109375" customWidth="1"/>
    <col min="9226" max="9226" width="6.42578125" bestFit="1" customWidth="1"/>
    <col min="9227" max="9227" width="11.7109375" customWidth="1"/>
    <col min="9228" max="9228" width="0" hidden="1" customWidth="1"/>
    <col min="9229" max="9229" width="3.7109375" customWidth="1"/>
    <col min="9230" max="9230" width="11.140625" bestFit="1" customWidth="1"/>
    <col min="9463" max="9470" width="0" hidden="1" customWidth="1"/>
    <col min="9471" max="9473" width="3.7109375" customWidth="1"/>
    <col min="9474" max="9474" width="12.7109375" customWidth="1"/>
    <col min="9475" max="9475" width="47.42578125" customWidth="1"/>
    <col min="9476" max="9476" width="0" hidden="1" customWidth="1"/>
    <col min="9477" max="9477" width="24.7109375" customWidth="1"/>
    <col min="9478" max="9478" width="14.7109375" customWidth="1"/>
    <col min="9479" max="9480" width="15.7109375" customWidth="1"/>
    <col min="9481" max="9481" width="11.7109375" customWidth="1"/>
    <col min="9482" max="9482" width="6.42578125" bestFit="1" customWidth="1"/>
    <col min="9483" max="9483" width="11.7109375" customWidth="1"/>
    <col min="9484" max="9484" width="0" hidden="1" customWidth="1"/>
    <col min="9485" max="9485" width="3.7109375" customWidth="1"/>
    <col min="9486" max="9486" width="11.140625" bestFit="1" customWidth="1"/>
    <col min="9719" max="9726" width="0" hidden="1" customWidth="1"/>
    <col min="9727" max="9729" width="3.7109375" customWidth="1"/>
    <col min="9730" max="9730" width="12.7109375" customWidth="1"/>
    <col min="9731" max="9731" width="47.42578125" customWidth="1"/>
    <col min="9732" max="9732" width="0" hidden="1" customWidth="1"/>
    <col min="9733" max="9733" width="24.7109375" customWidth="1"/>
    <col min="9734" max="9734" width="14.7109375" customWidth="1"/>
    <col min="9735" max="9736" width="15.7109375" customWidth="1"/>
    <col min="9737" max="9737" width="11.7109375" customWidth="1"/>
    <col min="9738" max="9738" width="6.42578125" bestFit="1" customWidth="1"/>
    <col min="9739" max="9739" width="11.7109375" customWidth="1"/>
    <col min="9740" max="9740" width="0" hidden="1" customWidth="1"/>
    <col min="9741" max="9741" width="3.7109375" customWidth="1"/>
    <col min="9742" max="9742" width="11.140625" bestFit="1" customWidth="1"/>
    <col min="9975" max="9982" width="0" hidden="1" customWidth="1"/>
    <col min="9983" max="9985" width="3.7109375" customWidth="1"/>
    <col min="9986" max="9986" width="12.7109375" customWidth="1"/>
    <col min="9987" max="9987" width="47.42578125" customWidth="1"/>
    <col min="9988" max="9988" width="0" hidden="1" customWidth="1"/>
    <col min="9989" max="9989" width="24.7109375" customWidth="1"/>
    <col min="9990" max="9990" width="14.7109375" customWidth="1"/>
    <col min="9991" max="9992" width="15.7109375" customWidth="1"/>
    <col min="9993" max="9993" width="11.7109375" customWidth="1"/>
    <col min="9994" max="9994" width="6.42578125" bestFit="1" customWidth="1"/>
    <col min="9995" max="9995" width="11.7109375" customWidth="1"/>
    <col min="9996" max="9996" width="0" hidden="1" customWidth="1"/>
    <col min="9997" max="9997" width="3.7109375" customWidth="1"/>
    <col min="9998" max="9998" width="11.140625" bestFit="1" customWidth="1"/>
    <col min="10231" max="10238" width="0" hidden="1" customWidth="1"/>
    <col min="10239" max="10241" width="3.7109375" customWidth="1"/>
    <col min="10242" max="10242" width="12.7109375" customWidth="1"/>
    <col min="10243" max="10243" width="47.42578125" customWidth="1"/>
    <col min="10244" max="10244" width="0" hidden="1" customWidth="1"/>
    <col min="10245" max="10245" width="24.7109375" customWidth="1"/>
    <col min="10246" max="10246" width="14.7109375" customWidth="1"/>
    <col min="10247" max="10248" width="15.7109375" customWidth="1"/>
    <col min="10249" max="10249" width="11.7109375" customWidth="1"/>
    <col min="10250" max="10250" width="6.42578125" bestFit="1" customWidth="1"/>
    <col min="10251" max="10251" width="11.7109375" customWidth="1"/>
    <col min="10252" max="10252" width="0" hidden="1" customWidth="1"/>
    <col min="10253" max="10253" width="3.7109375" customWidth="1"/>
    <col min="10254" max="10254" width="11.140625" bestFit="1" customWidth="1"/>
    <col min="10487" max="10494" width="0" hidden="1" customWidth="1"/>
    <col min="10495" max="10497" width="3.7109375" customWidth="1"/>
    <col min="10498" max="10498" width="12.7109375" customWidth="1"/>
    <col min="10499" max="10499" width="47.42578125" customWidth="1"/>
    <col min="10500" max="10500" width="0" hidden="1" customWidth="1"/>
    <col min="10501" max="10501" width="24.7109375" customWidth="1"/>
    <col min="10502" max="10502" width="14.7109375" customWidth="1"/>
    <col min="10503" max="10504" width="15.7109375" customWidth="1"/>
    <col min="10505" max="10505" width="11.7109375" customWidth="1"/>
    <col min="10506" max="10506" width="6.42578125" bestFit="1" customWidth="1"/>
    <col min="10507" max="10507" width="11.7109375" customWidth="1"/>
    <col min="10508" max="10508" width="0" hidden="1" customWidth="1"/>
    <col min="10509" max="10509" width="3.7109375" customWidth="1"/>
    <col min="10510" max="10510" width="11.140625" bestFit="1" customWidth="1"/>
    <col min="10743" max="10750" width="0" hidden="1" customWidth="1"/>
    <col min="10751" max="10753" width="3.7109375" customWidth="1"/>
    <col min="10754" max="10754" width="12.7109375" customWidth="1"/>
    <col min="10755" max="10755" width="47.42578125" customWidth="1"/>
    <col min="10756" max="10756" width="0" hidden="1" customWidth="1"/>
    <col min="10757" max="10757" width="24.7109375" customWidth="1"/>
    <col min="10758" max="10758" width="14.7109375" customWidth="1"/>
    <col min="10759" max="10760" width="15.7109375" customWidth="1"/>
    <col min="10761" max="10761" width="11.7109375" customWidth="1"/>
    <col min="10762" max="10762" width="6.42578125" bestFit="1" customWidth="1"/>
    <col min="10763" max="10763" width="11.7109375" customWidth="1"/>
    <col min="10764" max="10764" width="0" hidden="1" customWidth="1"/>
    <col min="10765" max="10765" width="3.7109375" customWidth="1"/>
    <col min="10766" max="10766" width="11.140625" bestFit="1" customWidth="1"/>
    <col min="10999" max="11006" width="0" hidden="1" customWidth="1"/>
    <col min="11007" max="11009" width="3.7109375" customWidth="1"/>
    <col min="11010" max="11010" width="12.7109375" customWidth="1"/>
    <col min="11011" max="11011" width="47.42578125" customWidth="1"/>
    <col min="11012" max="11012" width="0" hidden="1" customWidth="1"/>
    <col min="11013" max="11013" width="24.7109375" customWidth="1"/>
    <col min="11014" max="11014" width="14.7109375" customWidth="1"/>
    <col min="11015" max="11016" width="15.7109375" customWidth="1"/>
    <col min="11017" max="11017" width="11.7109375" customWidth="1"/>
    <col min="11018" max="11018" width="6.42578125" bestFit="1" customWidth="1"/>
    <col min="11019" max="11019" width="11.7109375" customWidth="1"/>
    <col min="11020" max="11020" width="0" hidden="1" customWidth="1"/>
    <col min="11021" max="11021" width="3.7109375" customWidth="1"/>
    <col min="11022" max="11022" width="11.140625" bestFit="1" customWidth="1"/>
    <col min="11255" max="11262" width="0" hidden="1" customWidth="1"/>
    <col min="11263" max="11265" width="3.7109375" customWidth="1"/>
    <col min="11266" max="11266" width="12.7109375" customWidth="1"/>
    <col min="11267" max="11267" width="47.42578125" customWidth="1"/>
    <col min="11268" max="11268" width="0" hidden="1" customWidth="1"/>
    <col min="11269" max="11269" width="24.7109375" customWidth="1"/>
    <col min="11270" max="11270" width="14.7109375" customWidth="1"/>
    <col min="11271" max="11272" width="15.7109375" customWidth="1"/>
    <col min="11273" max="11273" width="11.7109375" customWidth="1"/>
    <col min="11274" max="11274" width="6.42578125" bestFit="1" customWidth="1"/>
    <col min="11275" max="11275" width="11.7109375" customWidth="1"/>
    <col min="11276" max="11276" width="0" hidden="1" customWidth="1"/>
    <col min="11277" max="11277" width="3.7109375" customWidth="1"/>
    <col min="11278" max="11278" width="11.140625" bestFit="1" customWidth="1"/>
    <col min="11511" max="11518" width="0" hidden="1" customWidth="1"/>
    <col min="11519" max="11521" width="3.7109375" customWidth="1"/>
    <col min="11522" max="11522" width="12.7109375" customWidth="1"/>
    <col min="11523" max="11523" width="47.42578125" customWidth="1"/>
    <col min="11524" max="11524" width="0" hidden="1" customWidth="1"/>
    <col min="11525" max="11525" width="24.7109375" customWidth="1"/>
    <col min="11526" max="11526" width="14.7109375" customWidth="1"/>
    <col min="11527" max="11528" width="15.7109375" customWidth="1"/>
    <col min="11529" max="11529" width="11.7109375" customWidth="1"/>
    <col min="11530" max="11530" width="6.42578125" bestFit="1" customWidth="1"/>
    <col min="11531" max="11531" width="11.7109375" customWidth="1"/>
    <col min="11532" max="11532" width="0" hidden="1" customWidth="1"/>
    <col min="11533" max="11533" width="3.7109375" customWidth="1"/>
    <col min="11534" max="11534" width="11.140625" bestFit="1" customWidth="1"/>
    <col min="11767" max="11774" width="0" hidden="1" customWidth="1"/>
    <col min="11775" max="11777" width="3.7109375" customWidth="1"/>
    <col min="11778" max="11778" width="12.7109375" customWidth="1"/>
    <col min="11779" max="11779" width="47.42578125" customWidth="1"/>
    <col min="11780" max="11780" width="0" hidden="1" customWidth="1"/>
    <col min="11781" max="11781" width="24.7109375" customWidth="1"/>
    <col min="11782" max="11782" width="14.7109375" customWidth="1"/>
    <col min="11783" max="11784" width="15.7109375" customWidth="1"/>
    <col min="11785" max="11785" width="11.7109375" customWidth="1"/>
    <col min="11786" max="11786" width="6.42578125" bestFit="1" customWidth="1"/>
    <col min="11787" max="11787" width="11.7109375" customWidth="1"/>
    <col min="11788" max="11788" width="0" hidden="1" customWidth="1"/>
    <col min="11789" max="11789" width="3.7109375" customWidth="1"/>
    <col min="11790" max="11790" width="11.140625" bestFit="1" customWidth="1"/>
    <col min="12023" max="12030" width="0" hidden="1" customWidth="1"/>
    <col min="12031" max="12033" width="3.7109375" customWidth="1"/>
    <col min="12034" max="12034" width="12.7109375" customWidth="1"/>
    <col min="12035" max="12035" width="47.42578125" customWidth="1"/>
    <col min="12036" max="12036" width="0" hidden="1" customWidth="1"/>
    <col min="12037" max="12037" width="24.7109375" customWidth="1"/>
    <col min="12038" max="12038" width="14.7109375" customWidth="1"/>
    <col min="12039" max="12040" width="15.7109375" customWidth="1"/>
    <col min="12041" max="12041" width="11.7109375" customWidth="1"/>
    <col min="12042" max="12042" width="6.42578125" bestFit="1" customWidth="1"/>
    <col min="12043" max="12043" width="11.7109375" customWidth="1"/>
    <col min="12044" max="12044" width="0" hidden="1" customWidth="1"/>
    <col min="12045" max="12045" width="3.7109375" customWidth="1"/>
    <col min="12046" max="12046" width="11.140625" bestFit="1" customWidth="1"/>
    <col min="12279" max="12286" width="0" hidden="1" customWidth="1"/>
    <col min="12287" max="12289" width="3.7109375" customWidth="1"/>
    <col min="12290" max="12290" width="12.7109375" customWidth="1"/>
    <col min="12291" max="12291" width="47.42578125" customWidth="1"/>
    <col min="12292" max="12292" width="0" hidden="1" customWidth="1"/>
    <col min="12293" max="12293" width="24.7109375" customWidth="1"/>
    <col min="12294" max="12294" width="14.7109375" customWidth="1"/>
    <col min="12295" max="12296" width="15.7109375" customWidth="1"/>
    <col min="12297" max="12297" width="11.7109375" customWidth="1"/>
    <col min="12298" max="12298" width="6.42578125" bestFit="1" customWidth="1"/>
    <col min="12299" max="12299" width="11.7109375" customWidth="1"/>
    <col min="12300" max="12300" width="0" hidden="1" customWidth="1"/>
    <col min="12301" max="12301" width="3.7109375" customWidth="1"/>
    <col min="12302" max="12302" width="11.140625" bestFit="1" customWidth="1"/>
    <col min="12535" max="12542" width="0" hidden="1" customWidth="1"/>
    <col min="12543" max="12545" width="3.7109375" customWidth="1"/>
    <col min="12546" max="12546" width="12.7109375" customWidth="1"/>
    <col min="12547" max="12547" width="47.42578125" customWidth="1"/>
    <col min="12548" max="12548" width="0" hidden="1" customWidth="1"/>
    <col min="12549" max="12549" width="24.7109375" customWidth="1"/>
    <col min="12550" max="12550" width="14.7109375" customWidth="1"/>
    <col min="12551" max="12552" width="15.7109375" customWidth="1"/>
    <col min="12553" max="12553" width="11.7109375" customWidth="1"/>
    <col min="12554" max="12554" width="6.42578125" bestFit="1" customWidth="1"/>
    <col min="12555" max="12555" width="11.7109375" customWidth="1"/>
    <col min="12556" max="12556" width="0" hidden="1" customWidth="1"/>
    <col min="12557" max="12557" width="3.7109375" customWidth="1"/>
    <col min="12558" max="12558" width="11.140625" bestFit="1" customWidth="1"/>
    <col min="12791" max="12798" width="0" hidden="1" customWidth="1"/>
    <col min="12799" max="12801" width="3.7109375" customWidth="1"/>
    <col min="12802" max="12802" width="12.7109375" customWidth="1"/>
    <col min="12803" max="12803" width="47.42578125" customWidth="1"/>
    <col min="12804" max="12804" width="0" hidden="1" customWidth="1"/>
    <col min="12805" max="12805" width="24.7109375" customWidth="1"/>
    <col min="12806" max="12806" width="14.7109375" customWidth="1"/>
    <col min="12807" max="12808" width="15.7109375" customWidth="1"/>
    <col min="12809" max="12809" width="11.7109375" customWidth="1"/>
    <col min="12810" max="12810" width="6.42578125" bestFit="1" customWidth="1"/>
    <col min="12811" max="12811" width="11.7109375" customWidth="1"/>
    <col min="12812" max="12812" width="0" hidden="1" customWidth="1"/>
    <col min="12813" max="12813" width="3.7109375" customWidth="1"/>
    <col min="12814" max="12814" width="11.140625" bestFit="1" customWidth="1"/>
    <col min="13047" max="13054" width="0" hidden="1" customWidth="1"/>
    <col min="13055" max="13057" width="3.7109375" customWidth="1"/>
    <col min="13058" max="13058" width="12.7109375" customWidth="1"/>
    <col min="13059" max="13059" width="47.42578125" customWidth="1"/>
    <col min="13060" max="13060" width="0" hidden="1" customWidth="1"/>
    <col min="13061" max="13061" width="24.7109375" customWidth="1"/>
    <col min="13062" max="13062" width="14.7109375" customWidth="1"/>
    <col min="13063" max="13064" width="15.7109375" customWidth="1"/>
    <col min="13065" max="13065" width="11.7109375" customWidth="1"/>
    <col min="13066" max="13066" width="6.42578125" bestFit="1" customWidth="1"/>
    <col min="13067" max="13067" width="11.7109375" customWidth="1"/>
    <col min="13068" max="13068" width="0" hidden="1" customWidth="1"/>
    <col min="13069" max="13069" width="3.7109375" customWidth="1"/>
    <col min="13070" max="13070" width="11.140625" bestFit="1" customWidth="1"/>
    <col min="13303" max="13310" width="0" hidden="1" customWidth="1"/>
    <col min="13311" max="13313" width="3.7109375" customWidth="1"/>
    <col min="13314" max="13314" width="12.7109375" customWidth="1"/>
    <col min="13315" max="13315" width="47.42578125" customWidth="1"/>
    <col min="13316" max="13316" width="0" hidden="1" customWidth="1"/>
    <col min="13317" max="13317" width="24.7109375" customWidth="1"/>
    <col min="13318" max="13318" width="14.7109375" customWidth="1"/>
    <col min="13319" max="13320" width="15.7109375" customWidth="1"/>
    <col min="13321" max="13321" width="11.7109375" customWidth="1"/>
    <col min="13322" max="13322" width="6.42578125" bestFit="1" customWidth="1"/>
    <col min="13323" max="13323" width="11.7109375" customWidth="1"/>
    <col min="13324" max="13324" width="0" hidden="1" customWidth="1"/>
    <col min="13325" max="13325" width="3.7109375" customWidth="1"/>
    <col min="13326" max="13326" width="11.140625" bestFit="1" customWidth="1"/>
    <col min="13559" max="13566" width="0" hidden="1" customWidth="1"/>
    <col min="13567" max="13569" width="3.7109375" customWidth="1"/>
    <col min="13570" max="13570" width="12.7109375" customWidth="1"/>
    <col min="13571" max="13571" width="47.42578125" customWidth="1"/>
    <col min="13572" max="13572" width="0" hidden="1" customWidth="1"/>
    <col min="13573" max="13573" width="24.7109375" customWidth="1"/>
    <col min="13574" max="13574" width="14.7109375" customWidth="1"/>
    <col min="13575" max="13576" width="15.7109375" customWidth="1"/>
    <col min="13577" max="13577" width="11.7109375" customWidth="1"/>
    <col min="13578" max="13578" width="6.42578125" bestFit="1" customWidth="1"/>
    <col min="13579" max="13579" width="11.7109375" customWidth="1"/>
    <col min="13580" max="13580" width="0" hidden="1" customWidth="1"/>
    <col min="13581" max="13581" width="3.7109375" customWidth="1"/>
    <col min="13582" max="13582" width="11.140625" bestFit="1" customWidth="1"/>
    <col min="13815" max="13822" width="0" hidden="1" customWidth="1"/>
    <col min="13823" max="13825" width="3.7109375" customWidth="1"/>
    <col min="13826" max="13826" width="12.7109375" customWidth="1"/>
    <col min="13827" max="13827" width="47.42578125" customWidth="1"/>
    <col min="13828" max="13828" width="0" hidden="1" customWidth="1"/>
    <col min="13829" max="13829" width="24.7109375" customWidth="1"/>
    <col min="13830" max="13830" width="14.7109375" customWidth="1"/>
    <col min="13831" max="13832" width="15.7109375" customWidth="1"/>
    <col min="13833" max="13833" width="11.7109375" customWidth="1"/>
    <col min="13834" max="13834" width="6.42578125" bestFit="1" customWidth="1"/>
    <col min="13835" max="13835" width="11.7109375" customWidth="1"/>
    <col min="13836" max="13836" width="0" hidden="1" customWidth="1"/>
    <col min="13837" max="13837" width="3.7109375" customWidth="1"/>
    <col min="13838" max="13838" width="11.140625" bestFit="1" customWidth="1"/>
    <col min="14071" max="14078" width="0" hidden="1" customWidth="1"/>
    <col min="14079" max="14081" width="3.7109375" customWidth="1"/>
    <col min="14082" max="14082" width="12.7109375" customWidth="1"/>
    <col min="14083" max="14083" width="47.42578125" customWidth="1"/>
    <col min="14084" max="14084" width="0" hidden="1" customWidth="1"/>
    <col min="14085" max="14085" width="24.7109375" customWidth="1"/>
    <col min="14086" max="14086" width="14.7109375" customWidth="1"/>
    <col min="14087" max="14088" width="15.7109375" customWidth="1"/>
    <col min="14089" max="14089" width="11.7109375" customWidth="1"/>
    <col min="14090" max="14090" width="6.42578125" bestFit="1" customWidth="1"/>
    <col min="14091" max="14091" width="11.7109375" customWidth="1"/>
    <col min="14092" max="14092" width="0" hidden="1" customWidth="1"/>
    <col min="14093" max="14093" width="3.7109375" customWidth="1"/>
    <col min="14094" max="14094" width="11.140625" bestFit="1" customWidth="1"/>
    <col min="14327" max="14334" width="0" hidden="1" customWidth="1"/>
    <col min="14335" max="14337" width="3.7109375" customWidth="1"/>
    <col min="14338" max="14338" width="12.7109375" customWidth="1"/>
    <col min="14339" max="14339" width="47.42578125" customWidth="1"/>
    <col min="14340" max="14340" width="0" hidden="1" customWidth="1"/>
    <col min="14341" max="14341" width="24.7109375" customWidth="1"/>
    <col min="14342" max="14342" width="14.7109375" customWidth="1"/>
    <col min="14343" max="14344" width="15.7109375" customWidth="1"/>
    <col min="14345" max="14345" width="11.7109375" customWidth="1"/>
    <col min="14346" max="14346" width="6.42578125" bestFit="1" customWidth="1"/>
    <col min="14347" max="14347" width="11.7109375" customWidth="1"/>
    <col min="14348" max="14348" width="0" hidden="1" customWidth="1"/>
    <col min="14349" max="14349" width="3.7109375" customWidth="1"/>
    <col min="14350" max="14350" width="11.140625" bestFit="1" customWidth="1"/>
    <col min="14583" max="14590" width="0" hidden="1" customWidth="1"/>
    <col min="14591" max="14593" width="3.7109375" customWidth="1"/>
    <col min="14594" max="14594" width="12.7109375" customWidth="1"/>
    <col min="14595" max="14595" width="47.42578125" customWidth="1"/>
    <col min="14596" max="14596" width="0" hidden="1" customWidth="1"/>
    <col min="14597" max="14597" width="24.7109375" customWidth="1"/>
    <col min="14598" max="14598" width="14.7109375" customWidth="1"/>
    <col min="14599" max="14600" width="15.7109375" customWidth="1"/>
    <col min="14601" max="14601" width="11.7109375" customWidth="1"/>
    <col min="14602" max="14602" width="6.42578125" bestFit="1" customWidth="1"/>
    <col min="14603" max="14603" width="11.7109375" customWidth="1"/>
    <col min="14604" max="14604" width="0" hidden="1" customWidth="1"/>
    <col min="14605" max="14605" width="3.7109375" customWidth="1"/>
    <col min="14606" max="14606" width="11.140625" bestFit="1" customWidth="1"/>
    <col min="14839" max="14846" width="0" hidden="1" customWidth="1"/>
    <col min="14847" max="14849" width="3.7109375" customWidth="1"/>
    <col min="14850" max="14850" width="12.7109375" customWidth="1"/>
    <col min="14851" max="14851" width="47.42578125" customWidth="1"/>
    <col min="14852" max="14852" width="0" hidden="1" customWidth="1"/>
    <col min="14853" max="14853" width="24.7109375" customWidth="1"/>
    <col min="14854" max="14854" width="14.7109375" customWidth="1"/>
    <col min="14855" max="14856" width="15.7109375" customWidth="1"/>
    <col min="14857" max="14857" width="11.7109375" customWidth="1"/>
    <col min="14858" max="14858" width="6.42578125" bestFit="1" customWidth="1"/>
    <col min="14859" max="14859" width="11.7109375" customWidth="1"/>
    <col min="14860" max="14860" width="0" hidden="1" customWidth="1"/>
    <col min="14861" max="14861" width="3.7109375" customWidth="1"/>
    <col min="14862" max="14862" width="11.140625" bestFit="1" customWidth="1"/>
    <col min="15095" max="15102" width="0" hidden="1" customWidth="1"/>
    <col min="15103" max="15105" width="3.7109375" customWidth="1"/>
    <col min="15106" max="15106" width="12.7109375" customWidth="1"/>
    <col min="15107" max="15107" width="47.42578125" customWidth="1"/>
    <col min="15108" max="15108" width="0" hidden="1" customWidth="1"/>
    <col min="15109" max="15109" width="24.7109375" customWidth="1"/>
    <col min="15110" max="15110" width="14.7109375" customWidth="1"/>
    <col min="15111" max="15112" width="15.7109375" customWidth="1"/>
    <col min="15113" max="15113" width="11.7109375" customWidth="1"/>
    <col min="15114" max="15114" width="6.42578125" bestFit="1" customWidth="1"/>
    <col min="15115" max="15115" width="11.7109375" customWidth="1"/>
    <col min="15116" max="15116" width="0" hidden="1" customWidth="1"/>
    <col min="15117" max="15117" width="3.7109375" customWidth="1"/>
    <col min="15118" max="15118" width="11.140625" bestFit="1" customWidth="1"/>
    <col min="15351" max="15358" width="0" hidden="1" customWidth="1"/>
    <col min="15359" max="15361" width="3.7109375" customWidth="1"/>
    <col min="15362" max="15362" width="12.7109375" customWidth="1"/>
    <col min="15363" max="15363" width="47.42578125" customWidth="1"/>
    <col min="15364" max="15364" width="0" hidden="1" customWidth="1"/>
    <col min="15365" max="15365" width="24.7109375" customWidth="1"/>
    <col min="15366" max="15366" width="14.7109375" customWidth="1"/>
    <col min="15367" max="15368" width="15.7109375" customWidth="1"/>
    <col min="15369" max="15369" width="11.7109375" customWidth="1"/>
    <col min="15370" max="15370" width="6.42578125" bestFit="1" customWidth="1"/>
    <col min="15371" max="15371" width="11.7109375" customWidth="1"/>
    <col min="15372" max="15372" width="0" hidden="1" customWidth="1"/>
    <col min="15373" max="15373" width="3.7109375" customWidth="1"/>
    <col min="15374" max="15374" width="11.140625" bestFit="1" customWidth="1"/>
    <col min="15607" max="15614" width="0" hidden="1" customWidth="1"/>
    <col min="15615" max="15617" width="3.7109375" customWidth="1"/>
    <col min="15618" max="15618" width="12.7109375" customWidth="1"/>
    <col min="15619" max="15619" width="47.42578125" customWidth="1"/>
    <col min="15620" max="15620" width="0" hidden="1" customWidth="1"/>
    <col min="15621" max="15621" width="24.7109375" customWidth="1"/>
    <col min="15622" max="15622" width="14.7109375" customWidth="1"/>
    <col min="15623" max="15624" width="15.7109375" customWidth="1"/>
    <col min="15625" max="15625" width="11.7109375" customWidth="1"/>
    <col min="15626" max="15626" width="6.42578125" bestFit="1" customWidth="1"/>
    <col min="15627" max="15627" width="11.7109375" customWidth="1"/>
    <col min="15628" max="15628" width="0" hidden="1" customWidth="1"/>
    <col min="15629" max="15629" width="3.7109375" customWidth="1"/>
    <col min="15630" max="15630" width="11.140625" bestFit="1" customWidth="1"/>
    <col min="15863" max="15870" width="0" hidden="1" customWidth="1"/>
    <col min="15871" max="15873" width="3.7109375" customWidth="1"/>
    <col min="15874" max="15874" width="12.7109375" customWidth="1"/>
    <col min="15875" max="15875" width="47.42578125" customWidth="1"/>
    <col min="15876" max="15876" width="0" hidden="1" customWidth="1"/>
    <col min="15877" max="15877" width="24.7109375" customWidth="1"/>
    <col min="15878" max="15878" width="14.7109375" customWidth="1"/>
    <col min="15879" max="15880" width="15.7109375" customWidth="1"/>
    <col min="15881" max="15881" width="11.7109375" customWidth="1"/>
    <col min="15882" max="15882" width="6.42578125" bestFit="1" customWidth="1"/>
    <col min="15883" max="15883" width="11.7109375" customWidth="1"/>
    <col min="15884" max="15884" width="0" hidden="1" customWidth="1"/>
    <col min="15885" max="15885" width="3.7109375" customWidth="1"/>
    <col min="15886" max="15886" width="11.140625" bestFit="1" customWidth="1"/>
    <col min="16119" max="16126" width="0" hidden="1" customWidth="1"/>
    <col min="16127" max="16129" width="3.7109375" customWidth="1"/>
    <col min="16130" max="16130" width="12.7109375" customWidth="1"/>
    <col min="16131" max="16131" width="47.42578125" customWidth="1"/>
    <col min="16132" max="16132" width="0" hidden="1" customWidth="1"/>
    <col min="16133" max="16133" width="24.7109375" customWidth="1"/>
    <col min="16134" max="16134" width="14.7109375" customWidth="1"/>
    <col min="16135" max="16136" width="15.7109375" customWidth="1"/>
    <col min="16137" max="16137" width="11.7109375" customWidth="1"/>
    <col min="16138" max="16138" width="6.42578125" bestFit="1" customWidth="1"/>
    <col min="16139" max="16139" width="11.7109375" customWidth="1"/>
    <col min="16140" max="16140" width="0" hidden="1" customWidth="1"/>
    <col min="16141" max="16141" width="3.7109375" customWidth="1"/>
    <col min="16142" max="16142" width="11.140625" bestFit="1" customWidth="1"/>
  </cols>
  <sheetData>
    <row r="1" spans="12:24" hidden="1"/>
    <row r="2" spans="12:24" hidden="1"/>
    <row r="3" spans="12:24" hidden="1"/>
    <row r="4" spans="12:24" ht="3" customHeight="1"/>
    <row r="5" spans="12:24" ht="22.5" customHeight="1">
      <c r="L5" s="1" t="s">
        <v>687</v>
      </c>
      <c r="M5" s="1"/>
      <c r="N5" s="1"/>
      <c r="O5" s="1"/>
      <c r="P5" s="1"/>
      <c r="Q5" s="1"/>
      <c r="R5" s="1"/>
      <c r="S5" s="1"/>
      <c r="T5" s="1"/>
    </row>
    <row r="6" spans="12:24" ht="3" customHeight="1"/>
    <row r="7" spans="12:24">
      <c r="M7" t="s">
        <v>502</v>
      </c>
      <c r="O7" s="1" t="str">
        <f>IF(NameOrPr_ch="",IF(NameOrPr="","",NameOrPr),NameOrPr_ch)</f>
        <v>Комитет по тарифам и ценовой политике ЛО</v>
      </c>
      <c r="P7" s="1"/>
      <c r="Q7" s="1"/>
      <c r="R7" s="1"/>
      <c r="S7" s="1"/>
      <c r="T7" s="1"/>
    </row>
    <row r="8" spans="12:24">
      <c r="M8" t="s">
        <v>597</v>
      </c>
      <c r="O8" s="1" t="str">
        <f>IF(datePr_ch="",IF(datePr="","",datePr),datePr_ch)</f>
        <v>16.11.2022</v>
      </c>
      <c r="P8" s="1"/>
      <c r="Q8" s="1"/>
      <c r="R8" s="1"/>
      <c r="S8" s="1"/>
      <c r="T8" s="1"/>
    </row>
    <row r="9" spans="12:24">
      <c r="M9" t="s">
        <v>596</v>
      </c>
      <c r="O9" s="1" t="str">
        <f>IF(numberPr_ch="",IF(numberPr="","",numberPr),numberPr_ch)</f>
        <v>№132-п от 16.11.2022 г.; №529-п от 28.11.2022 г.</v>
      </c>
      <c r="P9" s="1"/>
      <c r="Q9" s="1"/>
      <c r="R9" s="1"/>
      <c r="S9" s="1"/>
      <c r="T9" s="1"/>
    </row>
    <row r="10" spans="12:24">
      <c r="M10" t="s">
        <v>501</v>
      </c>
      <c r="O10" s="1" t="str">
        <f>IF(IstPub_ch="",IF(IstPub="","",IstPub),IstPub_ch)</f>
        <v>https://tarif.lenobl.ru</v>
      </c>
      <c r="P10" s="1"/>
      <c r="Q10" s="1"/>
      <c r="R10" s="1"/>
      <c r="S10" s="1"/>
      <c r="T10" s="1"/>
    </row>
    <row r="11" spans="12:24" hidden="1">
      <c r="Q11" t="s">
        <v>722</v>
      </c>
      <c r="R11" t="s">
        <v>723</v>
      </c>
    </row>
    <row r="12" spans="12:24" hidden="1">
      <c r="L12" s="1"/>
      <c r="M12" s="1"/>
      <c r="V12" t="s">
        <v>373</v>
      </c>
    </row>
    <row r="13" spans="12:24" ht="15" customHeight="1">
      <c r="Q13" s="1"/>
      <c r="R13" s="1"/>
      <c r="S13" s="1"/>
      <c r="T13" s="1"/>
      <c r="U13" s="1"/>
      <c r="V13" s="1"/>
    </row>
    <row r="14" spans="12:24">
      <c r="L14" s="1" t="s">
        <v>454</v>
      </c>
      <c r="M14" s="1"/>
      <c r="N14" s="1"/>
      <c r="O14" s="1"/>
      <c r="P14" s="1"/>
      <c r="Q14" s="1"/>
      <c r="R14" s="1"/>
      <c r="S14" s="1"/>
      <c r="T14" s="1"/>
      <c r="U14" s="1"/>
      <c r="V14" s="1"/>
      <c r="W14" s="1"/>
      <c r="X14" s="1" t="s">
        <v>455</v>
      </c>
    </row>
    <row r="15" spans="12:24" ht="14.25" customHeight="1">
      <c r="L15" s="1" t="s">
        <v>92</v>
      </c>
      <c r="M15" s="1" t="s">
        <v>627</v>
      </c>
      <c r="O15" s="1" t="s">
        <v>628</v>
      </c>
      <c r="P15" s="1" t="s">
        <v>629</v>
      </c>
      <c r="Q15" s="1" t="s">
        <v>642</v>
      </c>
      <c r="R15" s="1"/>
      <c r="S15" s="1"/>
      <c r="T15" s="1"/>
      <c r="U15" s="1"/>
      <c r="V15" s="1" t="s">
        <v>341</v>
      </c>
      <c r="W15" s="1" t="s">
        <v>275</v>
      </c>
      <c r="X15" s="1"/>
    </row>
    <row r="16" spans="12:24" ht="25.5" customHeight="1">
      <c r="L16" s="1"/>
      <c r="M16" s="1"/>
      <c r="O16" s="1"/>
      <c r="P16" s="1"/>
      <c r="Q16" s="1" t="s">
        <v>680</v>
      </c>
      <c r="R16" s="1"/>
      <c r="S16" s="1" t="s">
        <v>655</v>
      </c>
      <c r="T16" s="1"/>
      <c r="U16" s="1"/>
      <c r="V16" s="1"/>
      <c r="W16" s="1"/>
      <c r="X16" s="1"/>
    </row>
    <row r="17" spans="1:25" ht="14.25" customHeight="1">
      <c r="L17" s="1"/>
      <c r="M17" s="1"/>
      <c r="O17" s="1"/>
      <c r="P17" s="1"/>
      <c r="Q17" t="s">
        <v>678</v>
      </c>
      <c r="R17" t="s">
        <v>679</v>
      </c>
      <c r="S17" t="s">
        <v>274</v>
      </c>
      <c r="T17" s="1" t="s">
        <v>273</v>
      </c>
      <c r="U17" s="1"/>
      <c r="V17" s="1"/>
      <c r="W17" s="1"/>
      <c r="X17" s="1"/>
    </row>
    <row r="18" spans="1:25">
      <c r="K18">
        <v>1</v>
      </c>
      <c r="L18" t="s">
        <v>93</v>
      </c>
      <c r="M18" t="s">
        <v>49</v>
      </c>
      <c r="N18" t="s">
        <v>49</v>
      </c>
      <c r="O18">
        <f t="shared" ref="O18:T18" ca="1" si="0">OFFSET(O18,0,-1)+1</f>
        <v>3</v>
      </c>
      <c r="P18">
        <f t="shared" ca="1" si="0"/>
        <v>4</v>
      </c>
      <c r="Q18">
        <f t="shared" ca="1" si="0"/>
        <v>5</v>
      </c>
      <c r="R18">
        <f t="shared" ca="1" si="0"/>
        <v>6</v>
      </c>
      <c r="S18">
        <f t="shared" ca="1" si="0"/>
        <v>7</v>
      </c>
      <c r="T18" s="1">
        <f t="shared" ca="1" si="0"/>
        <v>8</v>
      </c>
      <c r="U18" s="1"/>
      <c r="V18">
        <f ca="1">OFFSET(V18,0,-2)+1</f>
        <v>9</v>
      </c>
      <c r="X18">
        <f ca="1">OFFSET(X18,0,-2)+1</f>
        <v>10</v>
      </c>
    </row>
    <row r="19" spans="1:25">
      <c r="A19" s="1">
        <v>1</v>
      </c>
      <c r="L19">
        <f>mergeValue(A19)</f>
        <v>1</v>
      </c>
      <c r="M19" t="s">
        <v>20</v>
      </c>
      <c r="O19" s="1"/>
      <c r="P19" s="1"/>
      <c r="Q19" s="1"/>
      <c r="R19" s="1"/>
      <c r="S19" s="1"/>
      <c r="T19" s="1"/>
      <c r="U19" s="1"/>
      <c r="V19" s="1"/>
      <c r="W19" s="1"/>
      <c r="X19" t="s">
        <v>476</v>
      </c>
    </row>
    <row r="20" spans="1:25">
      <c r="A20" s="1"/>
      <c r="B20" s="1">
        <v>1</v>
      </c>
      <c r="L20" t="str">
        <f>mergeValue(A20) &amp;"."&amp; mergeValue(B20)</f>
        <v>1.1</v>
      </c>
      <c r="M20" t="s">
        <v>16</v>
      </c>
      <c r="O20" s="1"/>
      <c r="P20" s="1"/>
      <c r="Q20" s="1"/>
      <c r="R20" s="1"/>
      <c r="S20" s="1"/>
      <c r="T20" s="1"/>
      <c r="U20" s="1"/>
      <c r="V20" s="1"/>
      <c r="W20" s="1"/>
      <c r="X20" t="s">
        <v>477</v>
      </c>
    </row>
    <row r="21" spans="1:25">
      <c r="A21" s="1"/>
      <c r="B21" s="1"/>
      <c r="C21" s="1">
        <v>1</v>
      </c>
      <c r="L21" t="str">
        <f>mergeValue(A21) &amp;"."&amp; mergeValue(B21)&amp;"."&amp; mergeValue(C21)</f>
        <v>1.1.1</v>
      </c>
      <c r="M21" t="s">
        <v>7</v>
      </c>
      <c r="O21" s="1"/>
      <c r="P21" s="1"/>
      <c r="Q21" s="1"/>
      <c r="R21" s="1"/>
      <c r="S21" s="1"/>
      <c r="T21" s="1"/>
      <c r="U21" s="1"/>
      <c r="V21" s="1"/>
      <c r="W21" s="1"/>
      <c r="X21" t="s">
        <v>634</v>
      </c>
    </row>
    <row r="22" spans="1:25">
      <c r="A22" s="1"/>
      <c r="B22" s="1"/>
      <c r="C22" s="1"/>
      <c r="D22" s="1">
        <v>1</v>
      </c>
      <c r="L22" t="str">
        <f>mergeValue(A22) &amp;"."&amp; mergeValue(B22)&amp;"."&amp; mergeValue(C22)&amp;"."&amp; mergeValue(D22)</f>
        <v>1.1.1.1</v>
      </c>
      <c r="M22" t="s">
        <v>22</v>
      </c>
      <c r="O22" s="1"/>
      <c r="P22" s="1"/>
      <c r="Q22" s="1"/>
      <c r="R22" s="1"/>
      <c r="S22" s="1"/>
      <c r="T22" s="1"/>
      <c r="U22" s="1"/>
      <c r="V22" s="1"/>
      <c r="W22" s="1"/>
      <c r="X22" t="s">
        <v>688</v>
      </c>
    </row>
    <row r="23" spans="1:25" ht="42.95" customHeight="1">
      <c r="A23" s="1"/>
      <c r="B23" s="1"/>
      <c r="C23" s="1"/>
      <c r="D23" s="1"/>
      <c r="E23">
        <v>1</v>
      </c>
      <c r="L23" t="str">
        <f>mergeValue(A23) &amp;"."&amp; mergeValue(B23)&amp;"."&amp; mergeValue(C23)&amp;"."&amp; mergeValue(D23)&amp;"."&amp; mergeValue(E23)</f>
        <v>1.1.1.1.1</v>
      </c>
      <c r="T23" t="s">
        <v>85</v>
      </c>
      <c r="V23" t="s">
        <v>85</v>
      </c>
      <c r="X23" s="1" t="s">
        <v>689</v>
      </c>
      <c r="Y23" t="str">
        <f>strCheckDateTwo(N23:W23)</f>
        <v/>
      </c>
    </row>
    <row r="24" spans="1:25" hidden="1">
      <c r="A24" s="1"/>
      <c r="B24" s="1"/>
      <c r="C24" s="1"/>
      <c r="D24" s="1"/>
      <c r="R24" t="str">
        <f>S23 &amp; "-" &amp; U23</f>
        <v>-</v>
      </c>
      <c r="X24" s="1"/>
    </row>
    <row r="25" spans="1:25" ht="15" customHeight="1">
      <c r="A25" s="1"/>
      <c r="B25" s="1"/>
      <c r="C25" s="1"/>
      <c r="D25" s="1"/>
      <c r="M25" t="s">
        <v>5</v>
      </c>
      <c r="X25" s="1"/>
    </row>
    <row r="26" spans="1:25" ht="15" customHeight="1">
      <c r="A26" s="1"/>
      <c r="B26" s="1"/>
      <c r="C26" s="1"/>
      <c r="M26" t="s">
        <v>17</v>
      </c>
    </row>
    <row r="27" spans="1:25" ht="15" customHeight="1">
      <c r="A27" s="1"/>
      <c r="B27" s="1"/>
      <c r="M27" t="s">
        <v>18</v>
      </c>
    </row>
    <row r="28" spans="1:25" ht="15" customHeight="1">
      <c r="A28" s="1"/>
      <c r="M28" t="s">
        <v>19</v>
      </c>
    </row>
    <row r="29" spans="1:25" ht="15" customHeight="1">
      <c r="M29" t="s">
        <v>309</v>
      </c>
    </row>
    <row r="30" spans="1:25" ht="3" customHeight="1"/>
    <row r="31" spans="1:25" ht="96" customHeight="1">
      <c r="L31">
        <v>1</v>
      </c>
      <c r="M31" s="1" t="s">
        <v>690</v>
      </c>
      <c r="N31" s="1"/>
      <c r="O31" s="1"/>
      <c r="P31" s="1"/>
      <c r="Q31" s="1"/>
      <c r="R31" s="1"/>
      <c r="S31" s="1"/>
      <c r="T31" s="1"/>
      <c r="U31" s="1"/>
      <c r="V31" s="1"/>
      <c r="W31" s="1"/>
      <c r="X31" s="1"/>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sheetPr codeName="List05_11">
    <tabColor theme="0" tint="-0.249977111117893"/>
  </sheetPr>
  <dimension ref="A1:J21"/>
  <sheetViews>
    <sheetView showGridLines="0" topLeftCell="E1" zoomScale="80" zoomScaleNormal="80" workbookViewId="0">
      <selection activeCell="F2" sqref="F2:H2"/>
    </sheetView>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210</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30.11.2022</v>
      </c>
      <c r="I7" t="s">
        <v>493</v>
      </c>
    </row>
    <row r="8" spans="1:10">
      <c r="A8" s="1">
        <v>1</v>
      </c>
      <c r="F8" t="str">
        <f>"2." &amp;mergeValue(A8)</f>
        <v>2.1</v>
      </c>
      <c r="G8" t="s">
        <v>494</v>
      </c>
      <c r="H8" t="str">
        <f>IF('Перечень тарифов'!R21="","наименование отсутствует","" &amp; 'Перечень тарифов'!R21 &amp; "")</f>
        <v>наименование отсутствует</v>
      </c>
      <c r="I8" t="s">
        <v>591</v>
      </c>
    </row>
    <row r="9" spans="1:10">
      <c r="A9" s="1"/>
      <c r="F9" t="str">
        <f>"3." &amp;mergeValue(A9)</f>
        <v>3.1</v>
      </c>
      <c r="G9" t="s">
        <v>495</v>
      </c>
      <c r="H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t="s">
        <v>589</v>
      </c>
    </row>
    <row r="10" spans="1:10">
      <c r="A10" s="1"/>
      <c r="F10" t="str">
        <f>"4."&amp;mergeValue(A10)</f>
        <v>4.1</v>
      </c>
      <c r="G10" t="s">
        <v>496</v>
      </c>
      <c r="H10" t="s">
        <v>458</v>
      </c>
    </row>
    <row r="11" spans="1:10">
      <c r="A11" s="1"/>
      <c r="B11" s="1">
        <v>1</v>
      </c>
      <c r="F11" t="str">
        <f>"4."&amp;mergeValue(A11) &amp;"."&amp;mergeValue(B11)</f>
        <v>4.1.1</v>
      </c>
      <c r="G11" t="s">
        <v>593</v>
      </c>
      <c r="H11" t="str">
        <f>IF(region_name="","",region_name)</f>
        <v>Ленинградская область</v>
      </c>
      <c r="I11" t="s">
        <v>499</v>
      </c>
    </row>
    <row r="12" spans="1:10">
      <c r="A12" s="1"/>
      <c r="B12" s="1"/>
      <c r="C12" s="1">
        <v>1</v>
      </c>
      <c r="F12" t="str">
        <f>"4."&amp;mergeValue(A12) &amp;"."&amp;mergeValue(B12)&amp;"."&amp;mergeValue(C12)</f>
        <v>4.1.1.1</v>
      </c>
      <c r="G12" t="s">
        <v>497</v>
      </c>
      <c r="H12" t="str">
        <f>IF(Территории!H13="","","" &amp; Территории!H13 &amp; "")</f>
        <v>Сланцевский муниципальный район</v>
      </c>
      <c r="I12" t="s">
        <v>500</v>
      </c>
    </row>
    <row r="13" spans="1:10">
      <c r="A13" s="1"/>
      <c r="B13" s="1"/>
      <c r="C13" s="1"/>
      <c r="D13">
        <v>1</v>
      </c>
      <c r="F13" t="str">
        <f>"4."&amp;mergeValue(A13) &amp;"."&amp;mergeValue(B13)&amp;"."&amp;mergeValue(C13)&amp;"."&amp;mergeValue(D13)</f>
        <v>4.1.1.1.1</v>
      </c>
      <c r="G13" t="s">
        <v>498</v>
      </c>
      <c r="H13" t="str">
        <f>IF(Территории!R14="","","" &amp; Территории!R14 &amp; "")</f>
        <v>Сланцевское (41642101)</v>
      </c>
      <c r="I13" t="s">
        <v>592</v>
      </c>
    </row>
    <row r="14" spans="1:10">
      <c r="A14" s="1">
        <v>2</v>
      </c>
      <c r="F14" t="str">
        <f>"2." &amp;mergeValue(A14)</f>
        <v>2.2</v>
      </c>
      <c r="G14" t="s">
        <v>494</v>
      </c>
      <c r="H14" t="str">
        <f>IF('Перечень тарифов'!R25="","наименование отсутствует","" &amp; 'Перечень тарифов'!R25 &amp; "")</f>
        <v>наименование отсутствует</v>
      </c>
      <c r="I14" t="s">
        <v>591</v>
      </c>
    </row>
    <row r="15" spans="1:10">
      <c r="A15" s="1"/>
      <c r="F15" t="str">
        <f>"3." &amp;mergeValue(A15)</f>
        <v>3.2</v>
      </c>
      <c r="G15" t="s">
        <v>495</v>
      </c>
      <c r="H1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t="s">
        <v>589</v>
      </c>
    </row>
    <row r="16" spans="1:10">
      <c r="A16" s="1"/>
      <c r="F16" t="str">
        <f>"4."&amp;mergeValue(A16)</f>
        <v>4.2</v>
      </c>
      <c r="G16" t="s">
        <v>496</v>
      </c>
      <c r="H16" t="s">
        <v>458</v>
      </c>
    </row>
    <row r="17" spans="1:9">
      <c r="A17" s="1"/>
      <c r="B17" s="1">
        <v>1</v>
      </c>
      <c r="F17" t="str">
        <f>"4."&amp;mergeValue(A17) &amp;"."&amp;mergeValue(B17)</f>
        <v>4.2.1</v>
      </c>
      <c r="G17" t="s">
        <v>593</v>
      </c>
      <c r="H17" t="str">
        <f>IF(region_name="","",region_name)</f>
        <v>Ленинградская область</v>
      </c>
      <c r="I17" t="s">
        <v>499</v>
      </c>
    </row>
    <row r="18" spans="1:9">
      <c r="A18" s="1"/>
      <c r="B18" s="1"/>
      <c r="C18" s="1">
        <v>1</v>
      </c>
      <c r="F18" t="str">
        <f>"4."&amp;mergeValue(A18) &amp;"."&amp;mergeValue(B18)&amp;"."&amp;mergeValue(C18)</f>
        <v>4.2.1.1</v>
      </c>
      <c r="G18" t="s">
        <v>497</v>
      </c>
      <c r="H18" t="str">
        <f>IF(Территории!H13="","","" &amp; Территории!H13 &amp; "")</f>
        <v>Сланцевский муниципальный район</v>
      </c>
      <c r="I18" t="s">
        <v>500</v>
      </c>
    </row>
    <row r="19" spans="1:9">
      <c r="A19" s="1"/>
      <c r="B19" s="1"/>
      <c r="C19" s="1"/>
      <c r="D19">
        <v>1</v>
      </c>
      <c r="F19" t="str">
        <f>"4."&amp;mergeValue(A19) &amp;"."&amp;mergeValue(B19)&amp;"."&amp;mergeValue(C19)&amp;"."&amp;mergeValue(D19)</f>
        <v>4.2.1.1.1</v>
      </c>
      <c r="G19" t="s">
        <v>498</v>
      </c>
      <c r="H19" t="str">
        <f>IF(Территории!R14="","","" &amp; Территории!R14 &amp; "")</f>
        <v>Сланцевское (41642101)</v>
      </c>
      <c r="I19" t="s">
        <v>592</v>
      </c>
    </row>
    <row r="20" spans="1:9" ht="3" customHeight="1"/>
    <row r="21" spans="1:9" ht="15" customHeight="1">
      <c r="G21" s="1" t="s">
        <v>594</v>
      </c>
      <c r="H21" s="1"/>
    </row>
  </sheetData>
  <sheetProtection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sheetPr codeName="List11">
    <tabColor rgb="FFEAEBEE"/>
    <pageSetUpPr fitToPage="1"/>
  </sheetPr>
  <dimension ref="A1:G21"/>
  <sheetViews>
    <sheetView showGridLines="0" topLeftCell="C4" zoomScale="80" zoomScaleNormal="80" workbookViewId="0">
      <selection activeCell="D5" sqref="D5:F5"/>
    </sheetView>
  </sheetViews>
  <sheetFormatPr defaultColWidth="10.5703125" defaultRowHeight="15"/>
  <cols>
    <col min="1" max="2" width="9.140625" hidden="1" customWidth="1"/>
    <col min="3" max="3" width="3.7109375" customWidth="1"/>
    <col min="4" max="4" width="6.28515625" bestFit="1" customWidth="1"/>
    <col min="5" max="6" width="64.140625" customWidth="1"/>
    <col min="7" max="7" width="115.7109375" customWidth="1"/>
  </cols>
  <sheetData>
    <row r="1" spans="4:7" hidden="1"/>
    <row r="2" spans="4:7" hidden="1"/>
    <row r="3" spans="4:7" hidden="1"/>
    <row r="4" spans="4:7" ht="3" customHeight="1"/>
    <row r="5" spans="4:7">
      <c r="D5" s="1" t="s">
        <v>731</v>
      </c>
      <c r="E5" s="1"/>
      <c r="F5" s="1"/>
    </row>
    <row r="6" spans="4:7" ht="3" customHeight="1"/>
    <row r="7" spans="4:7">
      <c r="D7" s="1" t="s">
        <v>454</v>
      </c>
      <c r="E7" s="1"/>
      <c r="F7" s="1"/>
      <c r="G7" s="1" t="s">
        <v>455</v>
      </c>
    </row>
    <row r="8" spans="4:7">
      <c r="D8" t="s">
        <v>92</v>
      </c>
      <c r="E8" t="s">
        <v>457</v>
      </c>
      <c r="F8" t="s">
        <v>456</v>
      </c>
      <c r="G8" s="1"/>
    </row>
    <row r="9" spans="4:7" ht="12" customHeight="1">
      <c r="D9" t="s">
        <v>93</v>
      </c>
      <c r="E9" t="s">
        <v>49</v>
      </c>
      <c r="F9" t="s">
        <v>50</v>
      </c>
      <c r="G9" t="s">
        <v>51</v>
      </c>
    </row>
    <row r="10" spans="4:7">
      <c r="D10">
        <v>1</v>
      </c>
      <c r="E10" t="s">
        <v>693</v>
      </c>
      <c r="F10" t="s">
        <v>458</v>
      </c>
    </row>
    <row r="11" spans="4:7">
      <c r="D11" t="s">
        <v>295</v>
      </c>
      <c r="E11" t="s">
        <v>694</v>
      </c>
      <c r="F11" t="s">
        <v>458</v>
      </c>
    </row>
    <row r="12" spans="4:7" ht="27" customHeight="1">
      <c r="D12" t="s">
        <v>8</v>
      </c>
      <c r="E12" t="s">
        <v>1697</v>
      </c>
      <c r="F12" t="s">
        <v>1698</v>
      </c>
      <c r="G12" s="1" t="s">
        <v>598</v>
      </c>
    </row>
    <row r="13" spans="4:7" ht="15" customHeight="1">
      <c r="E13" t="s">
        <v>328</v>
      </c>
      <c r="G13" s="1"/>
    </row>
    <row r="14" spans="4:7">
      <c r="D14" t="s">
        <v>329</v>
      </c>
      <c r="E14" t="s">
        <v>695</v>
      </c>
      <c r="F14" t="s">
        <v>458</v>
      </c>
    </row>
    <row r="15" spans="4:7" ht="42.95" customHeight="1">
      <c r="D15" t="s">
        <v>443</v>
      </c>
      <c r="G15" s="1" t="s">
        <v>696</v>
      </c>
    </row>
    <row r="16" spans="4:7" ht="15" customHeight="1">
      <c r="E16" t="s">
        <v>328</v>
      </c>
      <c r="G16" s="1"/>
    </row>
    <row r="17" spans="4:6">
      <c r="D17" t="s">
        <v>734</v>
      </c>
      <c r="E17" t="s">
        <v>736</v>
      </c>
      <c r="F17" t="s">
        <v>458</v>
      </c>
    </row>
    <row r="18" spans="4:6" hidden="1">
      <c r="D18" t="s">
        <v>735</v>
      </c>
    </row>
    <row r="19" spans="4:6" ht="15" customHeight="1">
      <c r="E19" t="s">
        <v>328</v>
      </c>
    </row>
    <row r="20" spans="4:6" ht="3" customHeight="1"/>
    <row r="21" spans="4:6">
      <c r="D21" t="s">
        <v>732</v>
      </c>
      <c r="E21" t="s">
        <v>733</v>
      </c>
    </row>
  </sheetData>
  <sheetProtection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d713aa1f-7c79-4732-b982-33c238dbbf28"/>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sheetPr codeName="List12">
    <tabColor rgb="FFEAEBEE"/>
  </sheetPr>
  <dimension ref="A1:L34"/>
  <sheetViews>
    <sheetView showGridLines="0" topLeftCell="C4" workbookViewId="0"/>
  </sheetViews>
  <sheetFormatPr defaultColWidth="10.5703125" defaultRowHeight="15"/>
  <cols>
    <col min="1" max="2" width="9.140625" hidden="1" customWidth="1"/>
    <col min="3" max="3" width="3.7109375" customWidth="1"/>
    <col min="4" max="4" width="6.28515625" bestFit="1" customWidth="1"/>
    <col min="5" max="5" width="63.42578125" customWidth="1"/>
    <col min="6" max="6" width="1.7109375" hidden="1" customWidth="1"/>
    <col min="7" max="8" width="35.7109375" customWidth="1"/>
    <col min="9" max="9" width="91.5703125" customWidth="1"/>
  </cols>
  <sheetData>
    <row r="1" spans="2:9" hidden="1"/>
    <row r="2" spans="2:9" hidden="1"/>
    <row r="3" spans="2:9" hidden="1"/>
    <row r="4" spans="2:9" ht="3" customHeight="1"/>
    <row r="5" spans="2:9" ht="26.1" customHeight="1">
      <c r="D5" s="1" t="s">
        <v>697</v>
      </c>
      <c r="E5" s="1"/>
      <c r="F5" s="1"/>
      <c r="G5" s="1"/>
      <c r="H5" s="1"/>
    </row>
    <row r="6" spans="2:9" ht="3" customHeight="1"/>
    <row r="7" spans="2:9" ht="21" customHeight="1">
      <c r="D7" s="1" t="s">
        <v>454</v>
      </c>
      <c r="E7" s="1"/>
      <c r="F7" s="1"/>
      <c r="G7" s="1"/>
      <c r="H7" s="1"/>
      <c r="I7" s="1" t="s">
        <v>455</v>
      </c>
    </row>
    <row r="8" spans="2:9" ht="21" customHeight="1">
      <c r="D8" t="s">
        <v>92</v>
      </c>
      <c r="E8" t="s">
        <v>457</v>
      </c>
      <c r="G8" t="s">
        <v>442</v>
      </c>
      <c r="H8" t="s">
        <v>456</v>
      </c>
      <c r="I8" s="1"/>
    </row>
    <row r="9" spans="2:9" ht="12" customHeight="1">
      <c r="D9" t="s">
        <v>93</v>
      </c>
      <c r="E9" t="s">
        <v>49</v>
      </c>
      <c r="G9" t="s">
        <v>50</v>
      </c>
      <c r="H9" t="s">
        <v>51</v>
      </c>
      <c r="I9" t="s">
        <v>68</v>
      </c>
    </row>
    <row r="10" spans="2:9">
      <c r="D10">
        <v>1</v>
      </c>
      <c r="E10" s="1" t="s">
        <v>459</v>
      </c>
      <c r="F10" s="1"/>
      <c r="G10" s="1"/>
      <c r="H10" s="1"/>
    </row>
    <row r="11" spans="2:9" ht="20.100000000000001" customHeight="1">
      <c r="D11" t="s">
        <v>295</v>
      </c>
      <c r="E11" t="s">
        <v>460</v>
      </c>
      <c r="H11" t="s">
        <v>458</v>
      </c>
      <c r="I11" t="s">
        <v>461</v>
      </c>
    </row>
    <row r="12" spans="2:9">
      <c r="D12" t="s">
        <v>329</v>
      </c>
      <c r="E12" t="s">
        <v>462</v>
      </c>
      <c r="I12" t="s">
        <v>698</v>
      </c>
    </row>
    <row r="13" spans="2:9">
      <c r="B13">
        <v>3</v>
      </c>
      <c r="D13">
        <v>2</v>
      </c>
      <c r="E13" t="s">
        <v>699</v>
      </c>
      <c r="G13" t="s">
        <v>458</v>
      </c>
      <c r="I13" t="s">
        <v>463</v>
      </c>
    </row>
    <row r="14" spans="2:9" ht="39" customHeight="1">
      <c r="D14">
        <v>3</v>
      </c>
      <c r="E14" s="1" t="s">
        <v>700</v>
      </c>
      <c r="F14" s="1"/>
      <c r="G14" s="1"/>
      <c r="H14" s="1"/>
    </row>
    <row r="15" spans="2:9" ht="20.100000000000001" customHeight="1">
      <c r="D15" t="s">
        <v>444</v>
      </c>
      <c r="G15" t="s">
        <v>458</v>
      </c>
      <c r="I15" s="1" t="s">
        <v>701</v>
      </c>
    </row>
    <row r="16" spans="2:9" ht="15" customHeight="1">
      <c r="E16" t="s">
        <v>328</v>
      </c>
      <c r="I16" s="1"/>
    </row>
    <row r="17" spans="2:12" ht="69" customHeight="1">
      <c r="B17">
        <v>3</v>
      </c>
      <c r="D17">
        <v>4</v>
      </c>
      <c r="E17" s="1" t="s">
        <v>702</v>
      </c>
      <c r="F17" s="1"/>
      <c r="G17" s="1"/>
      <c r="H17" s="1"/>
    </row>
    <row r="18" spans="2:12" ht="20.100000000000001" customHeight="1">
      <c r="D18" t="s">
        <v>445</v>
      </c>
      <c r="E18" t="s">
        <v>464</v>
      </c>
      <c r="H18" t="s">
        <v>458</v>
      </c>
      <c r="I18" s="1" t="s">
        <v>481</v>
      </c>
    </row>
    <row r="19" spans="2:12" ht="15" customHeight="1">
      <c r="E19" t="s">
        <v>328</v>
      </c>
      <c r="I19" s="1"/>
    </row>
    <row r="20" spans="2:12" ht="30" customHeight="1">
      <c r="B20">
        <v>3</v>
      </c>
      <c r="D20">
        <v>5</v>
      </c>
      <c r="E20" s="1" t="s">
        <v>703</v>
      </c>
      <c r="F20" s="1"/>
      <c r="G20" s="1"/>
      <c r="H20" s="1"/>
    </row>
    <row r="21" spans="2:12" ht="26.1" customHeight="1">
      <c r="D21" t="s">
        <v>446</v>
      </c>
      <c r="E21" s="1" t="s">
        <v>704</v>
      </c>
      <c r="F21" s="1"/>
      <c r="G21" s="1"/>
      <c r="H21" s="1"/>
    </row>
    <row r="22" spans="2:12" ht="32.1" customHeight="1">
      <c r="D22" t="s">
        <v>447</v>
      </c>
      <c r="E22" t="s">
        <v>465</v>
      </c>
      <c r="H22" t="s">
        <v>458</v>
      </c>
      <c r="I22" s="1" t="s">
        <v>705</v>
      </c>
    </row>
    <row r="23" spans="2:12" ht="15" customHeight="1">
      <c r="E23" t="s">
        <v>328</v>
      </c>
      <c r="I23" s="1"/>
    </row>
    <row r="24" spans="2:12" ht="14.25" customHeight="1">
      <c r="D24" t="s">
        <v>448</v>
      </c>
      <c r="E24" s="1" t="s">
        <v>706</v>
      </c>
      <c r="F24" s="1"/>
      <c r="G24" s="1"/>
      <c r="H24" s="1"/>
    </row>
    <row r="25" spans="2:12" ht="54.95" customHeight="1">
      <c r="D25" t="s">
        <v>449</v>
      </c>
      <c r="E25" t="s">
        <v>467</v>
      </c>
      <c r="H25" t="s">
        <v>458</v>
      </c>
      <c r="I25" s="1" t="s">
        <v>599</v>
      </c>
    </row>
    <row r="26" spans="2:12" ht="15" customHeight="1">
      <c r="E26" t="s">
        <v>328</v>
      </c>
      <c r="I26" s="1"/>
    </row>
    <row r="27" spans="2:12" ht="26.1" customHeight="1">
      <c r="D27" t="s">
        <v>450</v>
      </c>
      <c r="E27" s="1" t="s">
        <v>707</v>
      </c>
      <c r="F27" s="1"/>
      <c r="G27" s="1"/>
      <c r="H27" s="1"/>
    </row>
    <row r="28" spans="2:12" ht="32.1" customHeight="1">
      <c r="D28" t="s">
        <v>451</v>
      </c>
      <c r="E28" t="s">
        <v>466</v>
      </c>
      <c r="H28" t="s">
        <v>458</v>
      </c>
      <c r="I28" s="1" t="s">
        <v>708</v>
      </c>
      <c r="L28" t="s">
        <v>576</v>
      </c>
    </row>
    <row r="29" spans="2:12" ht="15" customHeight="1">
      <c r="E29" t="s">
        <v>328</v>
      </c>
      <c r="I29" s="1"/>
    </row>
    <row r="30" spans="2:12" ht="49.5" customHeight="1">
      <c r="B30">
        <v>3</v>
      </c>
      <c r="D30" t="s">
        <v>69</v>
      </c>
      <c r="E30" s="1" t="s">
        <v>710</v>
      </c>
      <c r="F30" s="1"/>
      <c r="G30" s="1"/>
      <c r="H30" s="1"/>
    </row>
    <row r="31" spans="2:12" ht="20.100000000000001" customHeight="1">
      <c r="D31" t="s">
        <v>452</v>
      </c>
      <c r="G31" t="s">
        <v>458</v>
      </c>
      <c r="I31" s="1" t="s">
        <v>480</v>
      </c>
    </row>
    <row r="32" spans="2:12" ht="15" customHeight="1">
      <c r="E32" t="s">
        <v>328</v>
      </c>
      <c r="I32" s="1"/>
    </row>
    <row r="33" spans="4:9" ht="3" customHeight="1"/>
    <row r="34" spans="4:9" ht="24.75" customHeight="1">
      <c r="D34">
        <v>1</v>
      </c>
      <c r="E34" s="1" t="s">
        <v>709</v>
      </c>
      <c r="F34" s="1"/>
      <c r="G34" s="1"/>
      <c r="H34" s="1"/>
      <c r="I34" s="1"/>
    </row>
  </sheetData>
  <sheetProtection password="FA9C"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sheetPr codeName="List03">
    <tabColor rgb="FFEAEBEE"/>
    <pageSetUpPr fitToPage="1"/>
  </sheetPr>
  <dimension ref="A1:M15"/>
  <sheetViews>
    <sheetView showGridLines="0" topLeftCell="C4" workbookViewId="0"/>
  </sheetViews>
  <sheetFormatPr defaultRowHeight="15"/>
  <cols>
    <col min="1" max="2" width="9.140625" hidden="1" customWidth="1"/>
    <col min="3" max="3" width="3.7109375" customWidth="1"/>
    <col min="4" max="4" width="7" bestFit="1" customWidth="1"/>
    <col min="5" max="5" width="11.28515625" customWidth="1"/>
    <col min="6" max="6" width="41" customWidth="1"/>
    <col min="7" max="7" width="18" customWidth="1"/>
    <col min="8" max="8" width="13.140625" customWidth="1"/>
    <col min="9" max="9" width="11.42578125" customWidth="1"/>
    <col min="10" max="10" width="42.140625" customWidth="1"/>
    <col min="11" max="11" width="115.7109375" customWidth="1"/>
    <col min="12" max="12" width="3.7109375" customWidth="1"/>
  </cols>
  <sheetData>
    <row r="1" spans="1:13" hidden="1"/>
    <row r="2" spans="1:13" hidden="1"/>
    <row r="3" spans="1:13" hidden="1"/>
    <row r="4" spans="1:13" ht="3" customHeight="1"/>
    <row r="5" spans="1:13">
      <c r="D5" s="1" t="s">
        <v>478</v>
      </c>
      <c r="E5" s="1"/>
      <c r="F5" s="1"/>
      <c r="G5" s="1"/>
      <c r="H5" s="1"/>
      <c r="I5" s="1"/>
      <c r="J5" s="1"/>
    </row>
    <row r="6" spans="1:13" ht="3" hidden="1" customHeight="1"/>
    <row r="7" spans="1:13" ht="3" customHeight="1"/>
    <row r="8" spans="1:13">
      <c r="D8" s="1" t="s">
        <v>454</v>
      </c>
      <c r="E8" s="1"/>
      <c r="F8" s="1"/>
      <c r="G8" s="1"/>
      <c r="H8" s="1"/>
      <c r="I8" s="1"/>
      <c r="J8" s="1"/>
      <c r="K8" s="1" t="s">
        <v>455</v>
      </c>
    </row>
    <row r="9" spans="1:13">
      <c r="D9" s="1" t="s">
        <v>92</v>
      </c>
      <c r="E9" s="1" t="s">
        <v>482</v>
      </c>
      <c r="F9" s="1"/>
      <c r="G9" s="1" t="s">
        <v>483</v>
      </c>
      <c r="H9" s="1"/>
      <c r="I9" s="1"/>
      <c r="J9" s="1"/>
      <c r="K9" s="1"/>
    </row>
    <row r="10" spans="1:13">
      <c r="D10" s="1"/>
      <c r="E10" t="s">
        <v>484</v>
      </c>
      <c r="F10" t="s">
        <v>400</v>
      </c>
      <c r="G10" t="s">
        <v>400</v>
      </c>
      <c r="H10" t="s">
        <v>484</v>
      </c>
      <c r="I10" t="s">
        <v>485</v>
      </c>
      <c r="J10" t="s">
        <v>456</v>
      </c>
      <c r="K10" s="1"/>
    </row>
    <row r="11" spans="1:13" ht="12" customHeight="1">
      <c r="D11" t="s">
        <v>93</v>
      </c>
      <c r="E11" t="s">
        <v>49</v>
      </c>
      <c r="F11" t="s">
        <v>50</v>
      </c>
      <c r="G11" t="s">
        <v>51</v>
      </c>
      <c r="H11" t="s">
        <v>68</v>
      </c>
      <c r="I11" t="s">
        <v>69</v>
      </c>
      <c r="J11" t="s">
        <v>183</v>
      </c>
      <c r="K11" t="s">
        <v>184</v>
      </c>
    </row>
    <row r="12" spans="1:13" ht="54.95" customHeight="1">
      <c r="A12" t="s">
        <v>50</v>
      </c>
      <c r="B12" t="s">
        <v>253</v>
      </c>
      <c r="D12" t="s">
        <v>93</v>
      </c>
      <c r="K12" s="1" t="s">
        <v>486</v>
      </c>
      <c r="M12" t="str">
        <f>IF(ISERROR(INDEX(kind_of_nameforms,MATCH(E12,kind_of_forms,0),1)),"",INDEX(kind_of_nameforms,MATCH(E12,kind_of_forms,0),1))</f>
        <v/>
      </c>
    </row>
    <row r="13" spans="1:13" ht="15" customHeight="1">
      <c r="E13" t="s">
        <v>5</v>
      </c>
      <c r="K13" s="1"/>
    </row>
    <row r="14" spans="1:13" ht="3" customHeight="1"/>
    <row r="15" spans="1:13" ht="27.75" customHeight="1">
      <c r="E15" s="1" t="s">
        <v>595</v>
      </c>
      <c r="F15" s="1"/>
      <c r="G15" s="1"/>
      <c r="H15" s="1"/>
      <c r="I15" s="1"/>
      <c r="J15" s="1"/>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0"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sheetPr codeName="List07">
    <tabColor rgb="FFCCCCFF"/>
    <pageSetUpPr fitToPage="1"/>
  </sheetPr>
  <dimension ref="A1:E15"/>
  <sheetViews>
    <sheetView showGridLines="0" topLeftCell="C6" workbookViewId="0"/>
  </sheetViews>
  <sheetFormatPr defaultRowHeight="15"/>
  <cols>
    <col min="1" max="2" width="9.140625" hidden="1" customWidth="1"/>
    <col min="3" max="3" width="3.7109375" bestFit="1" customWidth="1"/>
    <col min="4" max="4" width="6.28515625" bestFit="1" customWidth="1"/>
    <col min="5" max="5" width="94.85546875" customWidth="1"/>
  </cols>
  <sheetData>
    <row r="1" spans="4:5" hidden="1"/>
    <row r="2" spans="4:5" hidden="1"/>
    <row r="3" spans="4:5" hidden="1"/>
    <row r="4" spans="4:5" hidden="1"/>
    <row r="5" spans="4:5" hidden="1"/>
    <row r="6" spans="4:5" ht="3" customHeight="1"/>
    <row r="7" spans="4:5">
      <c r="D7" s="1" t="s">
        <v>314</v>
      </c>
      <c r="E7" s="1"/>
    </row>
    <row r="8" spans="4:5" ht="3" customHeight="1"/>
    <row r="9" spans="4:5" ht="15.95" customHeight="1">
      <c r="D9" t="s">
        <v>92</v>
      </c>
      <c r="E9" t="s">
        <v>313</v>
      </c>
    </row>
    <row r="10" spans="4:5" ht="12" customHeight="1">
      <c r="D10" t="s">
        <v>93</v>
      </c>
      <c r="E10" t="s">
        <v>49</v>
      </c>
    </row>
    <row r="11" spans="4:5" ht="11.25" hidden="1" customHeight="1">
      <c r="D11">
        <v>0</v>
      </c>
    </row>
    <row r="12" spans="4:5" ht="15" customHeight="1">
      <c r="D12">
        <v>1</v>
      </c>
    </row>
    <row r="13" spans="4:5" ht="12" customHeight="1">
      <c r="E13" t="s">
        <v>177</v>
      </c>
    </row>
    <row r="14" spans="4:5" ht="3" customHeight="1"/>
    <row r="15" spans="4:5" ht="22.5" customHeight="1">
      <c r="D15" s="1" t="s">
        <v>315</v>
      </c>
      <c r="E15" s="1"/>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sheetPr codeName="List05_12">
    <tabColor theme="0" tint="-0.249977111117893"/>
  </sheetPr>
  <dimension ref="A1:J21"/>
  <sheetViews>
    <sheetView showGridLines="0" topLeftCell="E1" workbookViewId="0">
      <selection activeCell="G17" sqref="G17"/>
    </sheetView>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210</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30.11.2022</v>
      </c>
      <c r="I7" t="s">
        <v>493</v>
      </c>
    </row>
    <row r="8" spans="1:10">
      <c r="A8" s="1">
        <v>1</v>
      </c>
      <c r="F8" t="str">
        <f>"2." &amp;mergeValue(A8)</f>
        <v>2.1</v>
      </c>
      <c r="G8" t="s">
        <v>494</v>
      </c>
      <c r="H8" t="str">
        <f>IF('Перечень тарифов'!R21="","наименование отсутствует","" &amp; 'Перечень тарифов'!R21 &amp; "")</f>
        <v>наименование отсутствует</v>
      </c>
      <c r="I8" t="s">
        <v>591</v>
      </c>
    </row>
    <row r="9" spans="1:10">
      <c r="A9" s="1"/>
      <c r="F9" t="str">
        <f>"3." &amp;mergeValue(A9)</f>
        <v>3.1</v>
      </c>
      <c r="G9" t="s">
        <v>495</v>
      </c>
      <c r="H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t="s">
        <v>589</v>
      </c>
    </row>
    <row r="10" spans="1:10">
      <c r="A10" s="1"/>
      <c r="F10" t="str">
        <f>"4."&amp;mergeValue(A10)</f>
        <v>4.1</v>
      </c>
      <c r="G10" t="s">
        <v>496</v>
      </c>
      <c r="H10" t="s">
        <v>458</v>
      </c>
    </row>
    <row r="11" spans="1:10">
      <c r="A11" s="1"/>
      <c r="B11" s="1">
        <v>1</v>
      </c>
      <c r="F11" t="str">
        <f>"4."&amp;mergeValue(A11) &amp;"."&amp;mergeValue(B11)</f>
        <v>4.1.1</v>
      </c>
      <c r="G11" t="s">
        <v>593</v>
      </c>
      <c r="H11" t="str">
        <f>IF(region_name="","",region_name)</f>
        <v>Ленинградская область</v>
      </c>
      <c r="I11" t="s">
        <v>499</v>
      </c>
    </row>
    <row r="12" spans="1:10">
      <c r="A12" s="1"/>
      <c r="B12" s="1"/>
      <c r="C12" s="1">
        <v>1</v>
      </c>
      <c r="F12" t="str">
        <f>"4."&amp;mergeValue(A12) &amp;"."&amp;mergeValue(B12)&amp;"."&amp;mergeValue(C12)</f>
        <v>4.1.1.1</v>
      </c>
      <c r="G12" t="s">
        <v>497</v>
      </c>
      <c r="H12" t="str">
        <f>IF(Территории!H13="","","" &amp; Территории!H13 &amp; "")</f>
        <v>Сланцевский муниципальный район</v>
      </c>
      <c r="I12" t="s">
        <v>500</v>
      </c>
    </row>
    <row r="13" spans="1:10">
      <c r="A13" s="1"/>
      <c r="B13" s="1"/>
      <c r="C13" s="1"/>
      <c r="D13">
        <v>1</v>
      </c>
      <c r="F13" t="str">
        <f>"4."&amp;mergeValue(A13) &amp;"."&amp;mergeValue(B13)&amp;"."&amp;mergeValue(C13)&amp;"."&amp;mergeValue(D13)</f>
        <v>4.1.1.1.1</v>
      </c>
      <c r="G13" t="s">
        <v>498</v>
      </c>
      <c r="H13" t="str">
        <f>IF(Территории!R14="","","" &amp; Территории!R14 &amp; "")</f>
        <v>Сланцевское (41642101)</v>
      </c>
      <c r="I13" t="s">
        <v>592</v>
      </c>
    </row>
    <row r="14" spans="1:10">
      <c r="A14" s="1">
        <v>2</v>
      </c>
      <c r="F14" t="str">
        <f>"2." &amp;mergeValue(A14)</f>
        <v>2.2</v>
      </c>
      <c r="G14" t="s">
        <v>494</v>
      </c>
      <c r="H14" t="str">
        <f>IF('Перечень тарифов'!R25="","наименование отсутствует","" &amp; 'Перечень тарифов'!R25 &amp; "")</f>
        <v>наименование отсутствует</v>
      </c>
      <c r="I14" t="s">
        <v>591</v>
      </c>
    </row>
    <row r="15" spans="1:10">
      <c r="A15" s="1"/>
      <c r="F15" t="str">
        <f>"3." &amp;mergeValue(A15)</f>
        <v>3.2</v>
      </c>
      <c r="G15" t="s">
        <v>495</v>
      </c>
      <c r="H1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t="s">
        <v>589</v>
      </c>
    </row>
    <row r="16" spans="1:10">
      <c r="A16" s="1"/>
      <c r="F16" t="str">
        <f>"4."&amp;mergeValue(A16)</f>
        <v>4.2</v>
      </c>
      <c r="G16" t="s">
        <v>496</v>
      </c>
      <c r="H16" t="s">
        <v>458</v>
      </c>
    </row>
    <row r="17" spans="1:9">
      <c r="A17" s="1"/>
      <c r="B17" s="1">
        <v>1</v>
      </c>
      <c r="F17" t="str">
        <f>"4."&amp;mergeValue(A17) &amp;"."&amp;mergeValue(B17)</f>
        <v>4.2.1</v>
      </c>
      <c r="G17" t="s">
        <v>593</v>
      </c>
      <c r="H17" t="str">
        <f>IF(region_name="","",region_name)</f>
        <v>Ленинградская область</v>
      </c>
      <c r="I17" t="s">
        <v>499</v>
      </c>
    </row>
    <row r="18" spans="1:9">
      <c r="A18" s="1"/>
      <c r="B18" s="1"/>
      <c r="C18" s="1">
        <v>1</v>
      </c>
      <c r="F18" t="str">
        <f>"4."&amp;mergeValue(A18) &amp;"."&amp;mergeValue(B18)&amp;"."&amp;mergeValue(C18)</f>
        <v>4.2.1.1</v>
      </c>
      <c r="G18" t="s">
        <v>497</v>
      </c>
      <c r="H18" t="str">
        <f>IF(Территории!H13="","","" &amp; Территории!H13 &amp; "")</f>
        <v>Сланцевский муниципальный район</v>
      </c>
      <c r="I18" t="s">
        <v>500</v>
      </c>
    </row>
    <row r="19" spans="1:9">
      <c r="A19" s="1"/>
      <c r="B19" s="1"/>
      <c r="C19" s="1"/>
      <c r="D19">
        <v>1</v>
      </c>
      <c r="F19" t="str">
        <f>"4."&amp;mergeValue(A19) &amp;"."&amp;mergeValue(B19)&amp;"."&amp;mergeValue(C19)&amp;"."&amp;mergeValue(D19)</f>
        <v>4.2.1.1.1</v>
      </c>
      <c r="G19" t="s">
        <v>498</v>
      </c>
      <c r="H19" t="str">
        <f>IF(Территории!R14="","","" &amp; Территории!R14 &amp; "")</f>
        <v>Сланцевское (41642101)</v>
      </c>
      <c r="I19" t="s">
        <v>592</v>
      </c>
    </row>
    <row r="20" spans="1:9" ht="3" customHeight="1"/>
    <row r="21" spans="1:9" ht="15" customHeight="1">
      <c r="G21" s="1" t="s">
        <v>594</v>
      </c>
      <c r="H21" s="1"/>
    </row>
  </sheetData>
  <sheetProtection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sheetPr codeName="ListComm">
    <tabColor rgb="FFCCCCFF"/>
    <pageSetUpPr fitToPage="1"/>
  </sheetPr>
  <dimension ref="A1:E12"/>
  <sheetViews>
    <sheetView showGridLines="0" topLeftCell="C6" workbookViewId="0"/>
  </sheetViews>
  <sheetFormatPr defaultRowHeight="15"/>
  <cols>
    <col min="1" max="2" width="9.140625" hidden="1" customWidth="1"/>
    <col min="3" max="3" width="3.7109375" customWidth="1"/>
    <col min="4" max="4" width="6.28515625" customWidth="1"/>
    <col min="5" max="5" width="94.85546875" customWidth="1"/>
  </cols>
  <sheetData>
    <row r="1" spans="4:5" hidden="1"/>
    <row r="2" spans="4:5" hidden="1"/>
    <row r="3" spans="4:5" hidden="1"/>
    <row r="4" spans="4:5" hidden="1"/>
    <row r="5" spans="4:5" hidden="1"/>
    <row r="6" spans="4:5" ht="3" customHeight="1"/>
    <row r="7" spans="4:5">
      <c r="D7" s="1" t="s">
        <v>55</v>
      </c>
      <c r="E7" s="1"/>
    </row>
    <row r="8" spans="4:5" ht="3" customHeight="1"/>
    <row r="9" spans="4:5" ht="15.95" customHeight="1">
      <c r="D9" t="s">
        <v>92</v>
      </c>
      <c r="E9" t="s">
        <v>176</v>
      </c>
    </row>
    <row r="10" spans="4:5" ht="12" customHeight="1">
      <c r="D10" t="s">
        <v>93</v>
      </c>
      <c r="E10" t="s">
        <v>49</v>
      </c>
    </row>
    <row r="11" spans="4:5" ht="15" hidden="1" customHeight="1">
      <c r="D11">
        <v>0</v>
      </c>
    </row>
    <row r="12" spans="4:5">
      <c r="E12" t="s">
        <v>177</v>
      </c>
    </row>
  </sheetData>
  <sheetProtection password="FA9C" sheet="1" objects="1" scenarios="1" formatColumns="0" formatRows="0"/>
  <mergeCells count="1">
    <mergeCell ref="D7:E7"/>
  </mergeCells>
  <phoneticPr fontId="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sheetPr codeName="ListCheck">
    <tabColor indexed="31"/>
  </sheetPr>
  <dimension ref="B1:D5"/>
  <sheetViews>
    <sheetView showGridLines="0" workbookViewId="0"/>
  </sheetViews>
  <sheetFormatPr defaultRowHeight="15"/>
  <cols>
    <col min="1" max="1" width="1.7109375" customWidth="1"/>
    <col min="2" max="2" width="34.5703125" customWidth="1"/>
    <col min="3" max="3" width="85.5703125" customWidth="1"/>
    <col min="4" max="4" width="17.7109375" customWidth="1"/>
  </cols>
  <sheetData>
    <row r="1" spans="2:4" ht="3" customHeight="1"/>
    <row r="2" spans="2:4">
      <c r="B2" s="1" t="s">
        <v>56</v>
      </c>
      <c r="C2" s="1"/>
      <c r="D2" s="1"/>
    </row>
    <row r="3" spans="2:4" ht="3" customHeight="1"/>
    <row r="4" spans="2:4" ht="21.75" customHeight="1" thickBot="1">
      <c r="B4" t="s">
        <v>1</v>
      </c>
      <c r="C4" t="s">
        <v>91</v>
      </c>
      <c r="D4" t="s">
        <v>72</v>
      </c>
    </row>
    <row r="5" spans="2:4" ht="15.75" thickTop="1"/>
  </sheetData>
  <sheetProtection sheet="1" objects="1" scenarios="1" formatColumns="0" formatRows="0" autoFilter="0"/>
  <autoFilter ref="B4:D4"/>
  <mergeCells count="1">
    <mergeCell ref="B2:D2"/>
  </mergeCells>
  <phoneticPr fontId="0"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sheetPr codeName="modUpdTemplLogger">
    <tabColor indexed="24"/>
  </sheetPr>
  <dimension ref="A1:C11"/>
  <sheetViews>
    <sheetView showGridLines="0" workbookViewId="0"/>
  </sheetViews>
  <sheetFormatPr defaultRowHeight="15"/>
  <cols>
    <col min="1" max="1" width="30.7109375" customWidth="1"/>
    <col min="2" max="2" width="80.7109375" customWidth="1"/>
    <col min="3" max="3" width="30.7109375" customWidth="1"/>
  </cols>
  <sheetData>
    <row r="1" spans="1:3" ht="24" customHeight="1">
      <c r="A1" t="s">
        <v>70</v>
      </c>
      <c r="B1" t="s">
        <v>71</v>
      </c>
      <c r="C1" t="s">
        <v>72</v>
      </c>
    </row>
    <row r="2" spans="1:3">
      <c r="A2">
        <v>44895.439236111109</v>
      </c>
      <c r="B2" t="s">
        <v>775</v>
      </c>
      <c r="C2" t="s">
        <v>442</v>
      </c>
    </row>
    <row r="3" spans="1:3">
      <c r="A3">
        <v>44895.439247685186</v>
      </c>
      <c r="B3" t="s">
        <v>776</v>
      </c>
      <c r="C3" t="s">
        <v>442</v>
      </c>
    </row>
    <row r="4" spans="1:3">
      <c r="A4">
        <v>44895.439386574071</v>
      </c>
      <c r="B4" t="s">
        <v>775</v>
      </c>
      <c r="C4" t="s">
        <v>442</v>
      </c>
    </row>
    <row r="5" spans="1:3">
      <c r="A5">
        <v>44895.439398148148</v>
      </c>
      <c r="B5" t="s">
        <v>776</v>
      </c>
      <c r="C5" t="s">
        <v>442</v>
      </c>
    </row>
    <row r="6" spans="1:3">
      <c r="A6">
        <v>44895.44121527778</v>
      </c>
      <c r="B6" t="s">
        <v>775</v>
      </c>
      <c r="C6" t="s">
        <v>442</v>
      </c>
    </row>
    <row r="7" spans="1:3">
      <c r="A7">
        <v>44895.44122685185</v>
      </c>
      <c r="B7" t="s">
        <v>776</v>
      </c>
      <c r="C7" t="s">
        <v>442</v>
      </c>
    </row>
    <row r="8" spans="1:3">
      <c r="A8">
        <v>44895.471331018518</v>
      </c>
      <c r="B8" t="s">
        <v>775</v>
      </c>
      <c r="C8" t="s">
        <v>442</v>
      </c>
    </row>
    <row r="9" spans="1:3">
      <c r="A9">
        <v>44895.471342592595</v>
      </c>
      <c r="B9" t="s">
        <v>776</v>
      </c>
      <c r="C9" t="s">
        <v>442</v>
      </c>
    </row>
    <row r="10" spans="1:3">
      <c r="A10" s="2">
        <v>44895.600902777776</v>
      </c>
      <c r="B10" t="s">
        <v>775</v>
      </c>
      <c r="C10" t="s">
        <v>442</v>
      </c>
    </row>
    <row r="11" spans="1:3">
      <c r="A11" s="2">
        <v>44895.600949074076</v>
      </c>
      <c r="B11" t="s">
        <v>776</v>
      </c>
      <c r="C11" t="s">
        <v>442</v>
      </c>
    </row>
  </sheetData>
  <sheetProtection password="FA9C" sheet="1" objects="1" scenarios="1" formatColumns="0" formatRows="0" autoFilter="0"/>
  <phoneticPr fontId="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codeName="TSH_et_union_hor">
    <tabColor indexed="47"/>
  </sheetPr>
  <dimension ref="A2:AI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2" ht="17.100000000000001" customHeight="1">
      <c r="A2" t="s">
        <v>175</v>
      </c>
    </row>
    <row r="7" spans="1:22" ht="17.100000000000001" customHeight="1">
      <c r="A7" t="s">
        <v>0</v>
      </c>
    </row>
    <row r="9" spans="1:22" ht="17.100000000000001" customHeight="1">
      <c r="D9" s="1">
        <v>1</v>
      </c>
      <c r="E9" s="1"/>
      <c r="F9" s="1"/>
      <c r="G9" s="1" t="s">
        <v>85</v>
      </c>
      <c r="H9" s="1"/>
      <c r="I9" s="1">
        <v>1</v>
      </c>
      <c r="J9" s="1"/>
      <c r="K9" s="1" t="s">
        <v>85</v>
      </c>
      <c r="L9" s="1"/>
      <c r="M9" s="1" t="s">
        <v>93</v>
      </c>
      <c r="N9" s="1"/>
      <c r="O9" s="1" t="s">
        <v>85</v>
      </c>
      <c r="P9" s="1"/>
      <c r="Q9" s="1" t="s">
        <v>93</v>
      </c>
      <c r="R9" s="1"/>
      <c r="S9" s="1" t="s">
        <v>85</v>
      </c>
      <c r="U9" t="s">
        <v>93</v>
      </c>
    </row>
    <row r="10" spans="1:22" ht="17.100000000000001" customHeight="1">
      <c r="D10" s="1"/>
      <c r="E10" s="1"/>
      <c r="F10" s="1"/>
      <c r="G10" s="1"/>
      <c r="H10" s="1"/>
      <c r="I10" s="1"/>
      <c r="J10" s="1"/>
      <c r="K10" s="1"/>
      <c r="L10" s="1"/>
      <c r="M10" s="1"/>
      <c r="N10" s="1"/>
      <c r="O10" s="1"/>
      <c r="P10" s="1"/>
      <c r="Q10" s="1"/>
      <c r="R10" s="1"/>
      <c r="S10" s="1"/>
      <c r="V10" t="s">
        <v>717</v>
      </c>
    </row>
    <row r="11" spans="1:22" ht="17.100000000000001" customHeight="1">
      <c r="D11" s="1"/>
      <c r="E11" s="1"/>
      <c r="F11" s="1"/>
      <c r="G11" s="1"/>
      <c r="H11" s="1"/>
      <c r="I11" s="1"/>
      <c r="J11" s="1"/>
      <c r="K11" s="1"/>
      <c r="L11" s="1"/>
      <c r="M11" s="1"/>
      <c r="N11" s="1"/>
      <c r="O11" s="1"/>
      <c r="R11" t="s">
        <v>716</v>
      </c>
    </row>
    <row r="12" spans="1:22" ht="17.100000000000001" customHeight="1">
      <c r="D12" s="1"/>
      <c r="E12" s="1"/>
      <c r="F12" s="1"/>
      <c r="G12" s="1"/>
      <c r="H12" s="1"/>
      <c r="I12" s="1"/>
      <c r="J12" s="1"/>
      <c r="K12" s="1"/>
      <c r="N12" t="s">
        <v>412</v>
      </c>
    </row>
    <row r="13" spans="1:22" ht="17.25" customHeight="1">
      <c r="D13" s="1"/>
      <c r="E13" s="1"/>
      <c r="F13" s="1"/>
      <c r="G13" s="1"/>
    </row>
    <row r="15" spans="1:22" ht="16.5" customHeight="1">
      <c r="D15" s="1"/>
      <c r="E15" s="1"/>
      <c r="F15" s="1"/>
      <c r="G15" s="1"/>
      <c r="H15" s="1"/>
      <c r="I15" s="1">
        <v>1</v>
      </c>
      <c r="J15" s="1"/>
      <c r="K15" s="1" t="s">
        <v>85</v>
      </c>
      <c r="L15" s="1"/>
      <c r="M15" s="1" t="s">
        <v>93</v>
      </c>
      <c r="N15" s="1"/>
      <c r="O15" s="1" t="s">
        <v>85</v>
      </c>
      <c r="P15" s="1"/>
      <c r="Q15" s="1" t="s">
        <v>93</v>
      </c>
      <c r="R15" s="1"/>
      <c r="S15" s="1" t="s">
        <v>85</v>
      </c>
      <c r="U15" t="s">
        <v>93</v>
      </c>
    </row>
    <row r="16" spans="1:22" ht="16.5" customHeight="1">
      <c r="D16" s="1"/>
      <c r="E16" s="1"/>
      <c r="F16" s="1"/>
      <c r="G16" s="1"/>
      <c r="H16" s="1"/>
      <c r="I16" s="1"/>
      <c r="J16" s="1"/>
      <c r="K16" s="1"/>
      <c r="L16" s="1"/>
      <c r="M16" s="1"/>
      <c r="N16" s="1"/>
      <c r="O16" s="1"/>
      <c r="P16" s="1"/>
      <c r="Q16" s="1"/>
      <c r="R16" s="1"/>
      <c r="S16" s="1"/>
      <c r="V16" t="s">
        <v>717</v>
      </c>
    </row>
    <row r="17" spans="1:26" ht="17.100000000000001" customHeight="1">
      <c r="D17" s="1"/>
      <c r="E17" s="1"/>
      <c r="F17" s="1"/>
      <c r="G17" s="1"/>
      <c r="H17" s="1"/>
      <c r="I17" s="1"/>
      <c r="J17" s="1"/>
      <c r="K17" s="1"/>
      <c r="L17" s="1"/>
      <c r="M17" s="1"/>
      <c r="N17" s="1"/>
      <c r="O17" s="1"/>
      <c r="R17" t="s">
        <v>716</v>
      </c>
    </row>
    <row r="18" spans="1:26" ht="17.100000000000001" customHeight="1">
      <c r="D18" s="1"/>
      <c r="E18" s="1"/>
      <c r="F18" s="1"/>
      <c r="G18" s="1"/>
      <c r="H18" s="1"/>
      <c r="I18" s="1"/>
      <c r="J18" s="1"/>
      <c r="K18" s="1"/>
      <c r="N18" t="s">
        <v>412</v>
      </c>
    </row>
    <row r="19" spans="1:26" ht="17.100000000000001" customHeight="1">
      <c r="D19" s="1"/>
      <c r="E19" s="1"/>
      <c r="F19" s="1"/>
      <c r="G19" s="1"/>
    </row>
    <row r="21" spans="1:26" ht="17.100000000000001" customHeight="1">
      <c r="A21" t="s">
        <v>13</v>
      </c>
      <c r="C21" t="s">
        <v>93</v>
      </c>
    </row>
    <row r="27" spans="1:26" ht="17.100000000000001" customHeight="1">
      <c r="O27" s="1" t="s">
        <v>298</v>
      </c>
      <c r="P27" s="1"/>
      <c r="Q27" s="1"/>
      <c r="R27" s="1" t="s">
        <v>270</v>
      </c>
      <c r="S27" s="1"/>
      <c r="T27" s="1"/>
      <c r="U27" s="1" t="s">
        <v>341</v>
      </c>
      <c r="W27" s="1"/>
    </row>
    <row r="28" spans="1:26" ht="17.100000000000001" customHeight="1">
      <c r="O28" s="1" t="s">
        <v>606</v>
      </c>
      <c r="P28" s="1" t="s">
        <v>271</v>
      </c>
      <c r="Q28" s="1"/>
      <c r="R28" s="1"/>
      <c r="S28" s="1"/>
      <c r="T28" s="1"/>
      <c r="U28" s="1"/>
      <c r="W28" s="1"/>
    </row>
    <row r="29" spans="1:26" ht="37.5" customHeight="1">
      <c r="O29" s="1"/>
      <c r="P29" t="s">
        <v>607</v>
      </c>
      <c r="Q29" t="s">
        <v>6</v>
      </c>
      <c r="R29" t="s">
        <v>274</v>
      </c>
      <c r="S29" s="1" t="s">
        <v>273</v>
      </c>
      <c r="T29" s="1"/>
      <c r="U29" s="1"/>
      <c r="W29" s="1"/>
    </row>
    <row r="30" spans="1:26" ht="17.100000000000001" customHeight="1">
      <c r="M30" t="s">
        <v>183</v>
      </c>
      <c r="O30" s="1"/>
      <c r="P30" s="1"/>
      <c r="Q30" s="1"/>
      <c r="R30" s="1"/>
      <c r="S30" s="1"/>
      <c r="T30" s="1"/>
      <c r="U30" s="1"/>
    </row>
    <row r="31" spans="1:26" ht="15">
      <c r="A31" s="1">
        <v>1</v>
      </c>
      <c r="L31">
        <f>mergeValue(A31)</f>
        <v>1</v>
      </c>
      <c r="M31" t="s">
        <v>20</v>
      </c>
      <c r="O31" s="1"/>
      <c r="P31" s="1"/>
      <c r="Q31" s="1"/>
      <c r="R31" s="1"/>
      <c r="S31" s="1"/>
      <c r="T31" s="1"/>
      <c r="U31" s="1"/>
      <c r="V31" s="1"/>
      <c r="W31" t="s">
        <v>476</v>
      </c>
      <c r="Z31" t="str">
        <f t="shared" ref="Z31:Z44" si="0">IF(M31="","",M31 )</f>
        <v>Наименование тарифа</v>
      </c>
    </row>
    <row r="32" spans="1:26" ht="15">
      <c r="A32" s="1"/>
      <c r="B32" s="1">
        <v>1</v>
      </c>
      <c r="L32" t="str">
        <f>mergeValue(A32) &amp;"."&amp; mergeValue(B32)</f>
        <v>1.1</v>
      </c>
      <c r="M32" t="s">
        <v>16</v>
      </c>
      <c r="O32" s="1"/>
      <c r="P32" s="1"/>
      <c r="Q32" s="1"/>
      <c r="R32" s="1"/>
      <c r="S32" s="1"/>
      <c r="T32" s="1"/>
      <c r="U32" s="1"/>
      <c r="V32" s="1"/>
      <c r="W32" t="s">
        <v>477</v>
      </c>
      <c r="Z32" t="str">
        <f t="shared" si="0"/>
        <v>Территория действия тарифа</v>
      </c>
    </row>
    <row r="33" spans="1:26" ht="15">
      <c r="A33" s="1"/>
      <c r="B33" s="1"/>
      <c r="C33" s="1">
        <v>1</v>
      </c>
      <c r="L33" t="str">
        <f>mergeValue(A33) &amp;"."&amp; mergeValue(B33)&amp;"."&amp; mergeValue(C33)</f>
        <v>1.1.1</v>
      </c>
      <c r="M33" t="s">
        <v>7</v>
      </c>
      <c r="O33" s="1"/>
      <c r="P33" s="1"/>
      <c r="Q33" s="1"/>
      <c r="R33" s="1"/>
      <c r="S33" s="1"/>
      <c r="T33" s="1"/>
      <c r="U33" s="1"/>
      <c r="V33" s="1"/>
      <c r="W33" t="s">
        <v>634</v>
      </c>
      <c r="Z33" t="str">
        <f t="shared" si="0"/>
        <v xml:space="preserve">Наименование системы теплоснабжения </v>
      </c>
    </row>
    <row r="34" spans="1:26" ht="15">
      <c r="A34" s="1"/>
      <c r="B34" s="1"/>
      <c r="C34" s="1"/>
      <c r="D34" s="1">
        <v>1</v>
      </c>
      <c r="L34" t="str">
        <f>mergeValue(A34) &amp;"."&amp; mergeValue(B34)&amp;"."&amp; mergeValue(C34)&amp;"."&amp; mergeValue(D34)</f>
        <v>1.1.1.1</v>
      </c>
      <c r="M34" t="s">
        <v>22</v>
      </c>
      <c r="O34" s="1"/>
      <c r="P34" s="1"/>
      <c r="Q34" s="1"/>
      <c r="R34" s="1"/>
      <c r="S34" s="1"/>
      <c r="T34" s="1"/>
      <c r="U34" s="1"/>
      <c r="V34" s="1"/>
      <c r="W34" t="s">
        <v>635</v>
      </c>
      <c r="Z34" t="str">
        <f t="shared" si="0"/>
        <v xml:space="preserve">Источник тепловой энергии  </v>
      </c>
    </row>
    <row r="35" spans="1:26" ht="15">
      <c r="A35" s="1"/>
      <c r="B35" s="1"/>
      <c r="C35" s="1"/>
      <c r="D35" s="1"/>
      <c r="E35" s="1">
        <v>1</v>
      </c>
      <c r="H35">
        <v>1</v>
      </c>
      <c r="I35" s="1">
        <v>1</v>
      </c>
      <c r="L35" t="str">
        <f>mergeValue(A35) &amp;"."&amp; mergeValue(B35)&amp;"."&amp; mergeValue(C35)&amp;"."&amp; mergeValue(D35)&amp;"."&amp; mergeValue(E35)</f>
        <v>1.1.1.1.1</v>
      </c>
      <c r="M35" t="s">
        <v>9</v>
      </c>
      <c r="O35" s="1"/>
      <c r="P35" s="1"/>
      <c r="Q35" s="1"/>
      <c r="R35" s="1"/>
      <c r="S35" s="1"/>
      <c r="T35" s="1"/>
      <c r="U35" s="1"/>
      <c r="V35" s="1"/>
      <c r="W35" t="s">
        <v>639</v>
      </c>
      <c r="Z35" t="str">
        <f t="shared" si="0"/>
        <v>Схема подключения теплопотребляющей установки к коллектору источника тепловой энергии</v>
      </c>
    </row>
    <row r="36" spans="1:26" ht="15">
      <c r="A36" s="1"/>
      <c r="B36" s="1"/>
      <c r="C36" s="1"/>
      <c r="D36" s="1"/>
      <c r="E36" s="1"/>
      <c r="F36" s="1">
        <v>1</v>
      </c>
      <c r="I36" s="1"/>
      <c r="J36" s="1">
        <v>1</v>
      </c>
      <c r="L36" t="str">
        <f>mergeValue(A36) &amp;"."&amp; mergeValue(B36)&amp;"."&amp; mergeValue(C36)&amp;"."&amp; mergeValue(D36)&amp;"."&amp; mergeValue(E36)&amp;"."&amp; mergeValue(F36)</f>
        <v>1.1.1.1.1.1</v>
      </c>
      <c r="M36" t="s">
        <v>10</v>
      </c>
      <c r="O36" s="1"/>
      <c r="P36" s="1"/>
      <c r="Q36" s="1"/>
      <c r="R36" s="1"/>
      <c r="S36" s="1"/>
      <c r="T36" s="1"/>
      <c r="U36" s="1"/>
      <c r="V36" s="1"/>
      <c r="W36" t="s">
        <v>637</v>
      </c>
      <c r="Z36" t="str">
        <f t="shared" si="0"/>
        <v>Группа потребителей</v>
      </c>
    </row>
    <row r="37" spans="1:26" ht="195.75" customHeight="1">
      <c r="A37" s="1"/>
      <c r="B37" s="1"/>
      <c r="C37" s="1"/>
      <c r="D37" s="1"/>
      <c r="E37" s="1"/>
      <c r="F37" s="1"/>
      <c r="G37">
        <v>1</v>
      </c>
      <c r="I37" s="1"/>
      <c r="J37" s="1"/>
      <c r="K37">
        <v>1</v>
      </c>
      <c r="L37" t="str">
        <f>mergeValue(A37) &amp;"."&amp; mergeValue(B37)&amp;"."&amp; mergeValue(C37)&amp;"."&amp; mergeValue(D37)&amp;"."&amp; mergeValue(E37)&amp;"."&amp; mergeValue(F37)&amp;"."&amp; mergeValue(G37)</f>
        <v>1.1.1.1.1.1.1</v>
      </c>
      <c r="R37" s="1"/>
      <c r="S37" s="1" t="s">
        <v>84</v>
      </c>
      <c r="T37" s="1"/>
      <c r="U37" s="1" t="s">
        <v>84</v>
      </c>
      <c r="W37" s="1" t="s">
        <v>656</v>
      </c>
      <c r="X37" t="str">
        <f>strCheckDate(O38:V38)</f>
        <v/>
      </c>
      <c r="Z37" t="str">
        <f t="shared" si="0"/>
        <v/>
      </c>
    </row>
    <row r="38" spans="1:26" ht="14.25" hidden="1" customHeight="1">
      <c r="A38" s="1"/>
      <c r="B38" s="1"/>
      <c r="C38" s="1"/>
      <c r="D38" s="1"/>
      <c r="E38" s="1"/>
      <c r="F38" s="1"/>
      <c r="I38" s="1"/>
      <c r="J38" s="1"/>
      <c r="Q38" t="str">
        <f>R37 &amp; "-" &amp; T37</f>
        <v>-</v>
      </c>
      <c r="R38" s="1"/>
      <c r="S38" s="1"/>
      <c r="T38" s="1"/>
      <c r="U38" s="1"/>
      <c r="W38" s="1"/>
      <c r="Z38" t="str">
        <f t="shared" si="0"/>
        <v/>
      </c>
    </row>
    <row r="39" spans="1:26" ht="15" customHeight="1">
      <c r="A39" s="1"/>
      <c r="B39" s="1"/>
      <c r="C39" s="1"/>
      <c r="D39" s="1"/>
      <c r="E39" s="1"/>
      <c r="F39" s="1"/>
      <c r="I39" s="1"/>
      <c r="J39" s="1"/>
      <c r="M39" t="s">
        <v>25</v>
      </c>
      <c r="W39" s="1"/>
      <c r="Z39" t="str">
        <f t="shared" si="0"/>
        <v>Добавить вид теплоносителя (параметры теплоносителя)</v>
      </c>
    </row>
    <row r="40" spans="1:26" ht="15" customHeight="1">
      <c r="A40" s="1"/>
      <c r="B40" s="1"/>
      <c r="C40" s="1"/>
      <c r="D40" s="1"/>
      <c r="E40" s="1"/>
      <c r="I40" s="1"/>
      <c r="M40" t="s">
        <v>11</v>
      </c>
      <c r="Z40" t="str">
        <f t="shared" si="0"/>
        <v>Добавить группу потребителей</v>
      </c>
    </row>
    <row r="41" spans="1:26" ht="15" customHeight="1">
      <c r="A41" s="1"/>
      <c r="B41" s="1"/>
      <c r="C41" s="1"/>
      <c r="D41" s="1"/>
      <c r="M41" t="s">
        <v>12</v>
      </c>
      <c r="Z41" t="str">
        <f t="shared" si="0"/>
        <v>Добавить схему подключения</v>
      </c>
    </row>
    <row r="42" spans="1:26" ht="15" customHeight="1">
      <c r="A42" s="1"/>
      <c r="B42" s="1"/>
      <c r="C42" s="1"/>
      <c r="M42" t="s">
        <v>17</v>
      </c>
      <c r="Z42" t="str">
        <f t="shared" si="0"/>
        <v>Добавить источник тепловой энергии</v>
      </c>
    </row>
    <row r="43" spans="1:26" ht="15" customHeight="1">
      <c r="A43" s="1"/>
      <c r="B43" s="1"/>
      <c r="M43" t="s">
        <v>18</v>
      </c>
      <c r="Z43" t="str">
        <f t="shared" si="0"/>
        <v>Добавить наименование системы теплоснабжения</v>
      </c>
    </row>
    <row r="44" spans="1:26" ht="15" customHeight="1">
      <c r="A44" s="1"/>
      <c r="M44" t="s">
        <v>19</v>
      </c>
      <c r="Z44" t="str">
        <f t="shared" si="0"/>
        <v>Добавить территорию действия тарифа</v>
      </c>
    </row>
    <row r="45" spans="1:26" ht="15" customHeight="1">
      <c r="M45" t="s">
        <v>309</v>
      </c>
    </row>
    <row r="46" spans="1:26" ht="18.75" customHeight="1"/>
    <row r="47" spans="1:26" ht="17.100000000000001" customHeight="1">
      <c r="A47" t="s">
        <v>13</v>
      </c>
      <c r="C47" t="s">
        <v>49</v>
      </c>
    </row>
    <row r="49" spans="1:26" ht="15">
      <c r="A49" s="1">
        <v>1</v>
      </c>
      <c r="L49">
        <f>mergeValue(A49)</f>
        <v>1</v>
      </c>
      <c r="M49" t="s">
        <v>20</v>
      </c>
      <c r="O49" s="1"/>
      <c r="P49" s="1"/>
      <c r="Q49" s="1"/>
      <c r="R49" s="1"/>
      <c r="S49" s="1"/>
      <c r="T49" s="1"/>
      <c r="U49" s="1"/>
      <c r="V49" s="1"/>
      <c r="W49" t="s">
        <v>476</v>
      </c>
      <c r="Z49" t="str">
        <f t="shared" ref="Z49:Z62" si="1">IF(M49="","",M49 )</f>
        <v>Наименование тарифа</v>
      </c>
    </row>
    <row r="50" spans="1:26" ht="15">
      <c r="A50" s="1"/>
      <c r="B50" s="1">
        <v>1</v>
      </c>
      <c r="L50" t="str">
        <f>mergeValue(A50) &amp;"."&amp; mergeValue(B50)</f>
        <v>1.1</v>
      </c>
      <c r="M50" t="s">
        <v>16</v>
      </c>
      <c r="O50" s="1"/>
      <c r="P50" s="1"/>
      <c r="Q50" s="1"/>
      <c r="R50" s="1"/>
      <c r="S50" s="1"/>
      <c r="T50" s="1"/>
      <c r="U50" s="1"/>
      <c r="V50" s="1"/>
      <c r="W50" t="s">
        <v>477</v>
      </c>
      <c r="Z50" t="str">
        <f t="shared" si="1"/>
        <v>Территория действия тарифа</v>
      </c>
    </row>
    <row r="51" spans="1:26" ht="15">
      <c r="A51" s="1"/>
      <c r="B51" s="1"/>
      <c r="C51" s="1">
        <v>1</v>
      </c>
      <c r="L51" t="str">
        <f>mergeValue(A51) &amp;"."&amp; mergeValue(B51)&amp;"."&amp; mergeValue(C51)</f>
        <v>1.1.1</v>
      </c>
      <c r="M51" t="s">
        <v>7</v>
      </c>
      <c r="O51" s="1"/>
      <c r="P51" s="1"/>
      <c r="Q51" s="1"/>
      <c r="R51" s="1"/>
      <c r="S51" s="1"/>
      <c r="T51" s="1"/>
      <c r="U51" s="1"/>
      <c r="V51" s="1"/>
      <c r="W51" t="s">
        <v>634</v>
      </c>
      <c r="Z51" t="str">
        <f t="shared" si="1"/>
        <v xml:space="preserve">Наименование системы теплоснабжения </v>
      </c>
    </row>
    <row r="52" spans="1:26" ht="15">
      <c r="A52" s="1"/>
      <c r="B52" s="1"/>
      <c r="C52" s="1"/>
      <c r="D52" s="1">
        <v>1</v>
      </c>
      <c r="L52" t="str">
        <f>mergeValue(A52) &amp;"."&amp; mergeValue(B52)&amp;"."&amp; mergeValue(C52)&amp;"."&amp; mergeValue(D52)</f>
        <v>1.1.1.1</v>
      </c>
      <c r="M52" t="s">
        <v>22</v>
      </c>
      <c r="O52" s="1"/>
      <c r="P52" s="1"/>
      <c r="Q52" s="1"/>
      <c r="R52" s="1"/>
      <c r="S52" s="1"/>
      <c r="T52" s="1"/>
      <c r="U52" s="1"/>
      <c r="V52" s="1"/>
      <c r="W52" t="s">
        <v>635</v>
      </c>
      <c r="Z52" t="str">
        <f t="shared" si="1"/>
        <v xml:space="preserve">Источник тепловой энергии  </v>
      </c>
    </row>
    <row r="53" spans="1:26" ht="15">
      <c r="A53" s="1"/>
      <c r="B53" s="1"/>
      <c r="C53" s="1"/>
      <c r="D53" s="1"/>
      <c r="E53" s="1">
        <v>1</v>
      </c>
      <c r="H53">
        <v>1</v>
      </c>
      <c r="I53" s="1">
        <v>1</v>
      </c>
      <c r="L53" t="str">
        <f>mergeValue(A53) &amp;"."&amp; mergeValue(B53)&amp;"."&amp; mergeValue(C53)&amp;"."&amp; mergeValue(D53)&amp;"."&amp; mergeValue(E53)</f>
        <v>1.1.1.1.1</v>
      </c>
      <c r="M53" t="s">
        <v>9</v>
      </c>
      <c r="O53" s="1"/>
      <c r="P53" s="1"/>
      <c r="Q53" s="1"/>
      <c r="R53" s="1"/>
      <c r="S53" s="1"/>
      <c r="T53" s="1"/>
      <c r="U53" s="1"/>
      <c r="V53" s="1"/>
      <c r="W53" t="s">
        <v>639</v>
      </c>
      <c r="Z53" t="str">
        <f t="shared" si="1"/>
        <v>Схема подключения теплопотребляющей установки к коллектору источника тепловой энергии</v>
      </c>
    </row>
    <row r="54" spans="1:26" ht="15">
      <c r="A54" s="1"/>
      <c r="B54" s="1"/>
      <c r="C54" s="1"/>
      <c r="D54" s="1"/>
      <c r="E54" s="1"/>
      <c r="F54" s="1">
        <v>1</v>
      </c>
      <c r="I54" s="1"/>
      <c r="J54" s="1">
        <v>1</v>
      </c>
      <c r="L54" t="str">
        <f>mergeValue(A54) &amp;"."&amp; mergeValue(B54)&amp;"."&amp; mergeValue(C54)&amp;"."&amp; mergeValue(D54)&amp;"."&amp; mergeValue(E54)&amp;"."&amp; mergeValue(F54)</f>
        <v>1.1.1.1.1.1</v>
      </c>
      <c r="M54" t="s">
        <v>10</v>
      </c>
      <c r="O54" s="1"/>
      <c r="P54" s="1"/>
      <c r="Q54" s="1"/>
      <c r="R54" s="1"/>
      <c r="S54" s="1"/>
      <c r="T54" s="1"/>
      <c r="U54" s="1"/>
      <c r="V54" s="1"/>
      <c r="W54" t="s">
        <v>637</v>
      </c>
      <c r="Z54" t="str">
        <f t="shared" si="1"/>
        <v>Группа потребителей</v>
      </c>
    </row>
    <row r="55" spans="1:26" ht="195.75" customHeight="1">
      <c r="A55" s="1"/>
      <c r="B55" s="1"/>
      <c r="C55" s="1"/>
      <c r="D55" s="1"/>
      <c r="E55" s="1"/>
      <c r="F55" s="1"/>
      <c r="G55">
        <v>1</v>
      </c>
      <c r="I55" s="1"/>
      <c r="J55" s="1"/>
      <c r="K55">
        <v>1</v>
      </c>
      <c r="L55" t="str">
        <f>mergeValue(A55) &amp;"."&amp; mergeValue(B55)&amp;"."&amp; mergeValue(C55)&amp;"."&amp; mergeValue(D55)&amp;"."&amp; mergeValue(E55)&amp;"."&amp; mergeValue(F55)&amp;"."&amp; mergeValue(G55)</f>
        <v>1.1.1.1.1.1.1</v>
      </c>
      <c r="R55" s="1"/>
      <c r="S55" s="1" t="s">
        <v>84</v>
      </c>
      <c r="T55" s="1"/>
      <c r="U55" s="1" t="s">
        <v>84</v>
      </c>
      <c r="W55" s="1" t="s">
        <v>656</v>
      </c>
      <c r="X55" t="str">
        <f>strCheckDate(O56:V56)</f>
        <v/>
      </c>
      <c r="Z55" t="str">
        <f t="shared" si="1"/>
        <v/>
      </c>
    </row>
    <row r="56" spans="1:26" ht="14.25" hidden="1" customHeight="1">
      <c r="A56" s="1"/>
      <c r="B56" s="1"/>
      <c r="C56" s="1"/>
      <c r="D56" s="1"/>
      <c r="E56" s="1"/>
      <c r="F56" s="1"/>
      <c r="I56" s="1"/>
      <c r="J56" s="1"/>
      <c r="Q56" t="str">
        <f>R55 &amp; "-" &amp; T55</f>
        <v>-</v>
      </c>
      <c r="R56" s="1"/>
      <c r="S56" s="1"/>
      <c r="T56" s="1"/>
      <c r="U56" s="1"/>
      <c r="W56" s="1"/>
      <c r="Z56" t="str">
        <f t="shared" si="1"/>
        <v/>
      </c>
    </row>
    <row r="57" spans="1:26" ht="15" customHeight="1">
      <c r="A57" s="1"/>
      <c r="B57" s="1"/>
      <c r="C57" s="1"/>
      <c r="D57" s="1"/>
      <c r="E57" s="1"/>
      <c r="F57" s="1"/>
      <c r="I57" s="1"/>
      <c r="J57" s="1"/>
      <c r="M57" t="s">
        <v>25</v>
      </c>
      <c r="W57" s="1"/>
      <c r="Z57" t="str">
        <f t="shared" si="1"/>
        <v>Добавить вид теплоносителя (параметры теплоносителя)</v>
      </c>
    </row>
    <row r="58" spans="1:26" ht="15" customHeight="1">
      <c r="A58" s="1"/>
      <c r="B58" s="1"/>
      <c r="C58" s="1"/>
      <c r="D58" s="1"/>
      <c r="E58" s="1"/>
      <c r="I58" s="1"/>
      <c r="M58" t="s">
        <v>11</v>
      </c>
      <c r="Z58" t="str">
        <f t="shared" si="1"/>
        <v>Добавить группу потребителей</v>
      </c>
    </row>
    <row r="59" spans="1:26" ht="15" customHeight="1">
      <c r="A59" s="1"/>
      <c r="B59" s="1"/>
      <c r="C59" s="1"/>
      <c r="D59" s="1"/>
      <c r="M59" t="s">
        <v>12</v>
      </c>
      <c r="Z59" t="str">
        <f t="shared" si="1"/>
        <v>Добавить схему подключения</v>
      </c>
    </row>
    <row r="60" spans="1:26" ht="15" customHeight="1">
      <c r="A60" s="1"/>
      <c r="B60" s="1"/>
      <c r="C60" s="1"/>
      <c r="M60" t="s">
        <v>17</v>
      </c>
      <c r="Z60" t="str">
        <f t="shared" si="1"/>
        <v>Добавить источник тепловой энергии</v>
      </c>
    </row>
    <row r="61" spans="1:26" ht="15" customHeight="1">
      <c r="A61" s="1"/>
      <c r="B61" s="1"/>
      <c r="M61" t="s">
        <v>18</v>
      </c>
      <c r="Z61" t="str">
        <f t="shared" si="1"/>
        <v>Добавить наименование системы теплоснабжения</v>
      </c>
    </row>
    <row r="62" spans="1:26" ht="15" customHeight="1">
      <c r="A62" s="1"/>
      <c r="M62" t="s">
        <v>19</v>
      </c>
      <c r="Z62" t="str">
        <f t="shared" si="1"/>
        <v>Добавить территорию действия тарифа</v>
      </c>
    </row>
    <row r="63" spans="1:26" ht="15" customHeight="1">
      <c r="M63" t="s">
        <v>309</v>
      </c>
    </row>
    <row r="64" spans="1:26" ht="18.75" customHeight="1"/>
    <row r="65" spans="1:26" ht="17.100000000000001" customHeight="1">
      <c r="A65" t="s">
        <v>13</v>
      </c>
      <c r="C65" t="s">
        <v>50</v>
      </c>
    </row>
    <row r="67" spans="1:26" ht="15">
      <c r="A67" s="1">
        <v>1</v>
      </c>
      <c r="L67">
        <f>mergeValue(A67)</f>
        <v>1</v>
      </c>
      <c r="M67" t="s">
        <v>20</v>
      </c>
      <c r="O67" s="1"/>
      <c r="P67" s="1"/>
      <c r="Q67" s="1"/>
      <c r="R67" s="1"/>
      <c r="S67" s="1"/>
      <c r="T67" s="1"/>
      <c r="U67" s="1"/>
      <c r="V67" s="1"/>
      <c r="W67" t="s">
        <v>476</v>
      </c>
      <c r="Z67" t="str">
        <f t="shared" ref="Z67:Z80" si="2">IF(M67="","",M67 )</f>
        <v>Наименование тарифа</v>
      </c>
    </row>
    <row r="68" spans="1:26" ht="15">
      <c r="A68" s="1"/>
      <c r="B68" s="1">
        <v>1</v>
      </c>
      <c r="L68" t="str">
        <f>mergeValue(A68) &amp;"."&amp; mergeValue(B68)</f>
        <v>1.1</v>
      </c>
      <c r="M68" t="s">
        <v>16</v>
      </c>
      <c r="O68" s="1"/>
      <c r="P68" s="1"/>
      <c r="Q68" s="1"/>
      <c r="R68" s="1"/>
      <c r="S68" s="1"/>
      <c r="T68" s="1"/>
      <c r="U68" s="1"/>
      <c r="V68" s="1"/>
      <c r="W68" t="s">
        <v>477</v>
      </c>
      <c r="Z68" t="str">
        <f t="shared" si="2"/>
        <v>Территория действия тарифа</v>
      </c>
    </row>
    <row r="69" spans="1:26" ht="15">
      <c r="A69" s="1"/>
      <c r="B69" s="1"/>
      <c r="C69" s="1">
        <v>1</v>
      </c>
      <c r="L69" t="str">
        <f>mergeValue(A69) &amp;"."&amp; mergeValue(B69)&amp;"."&amp; mergeValue(C69)</f>
        <v>1.1.1</v>
      </c>
      <c r="M69" t="s">
        <v>7</v>
      </c>
      <c r="O69" s="1"/>
      <c r="P69" s="1"/>
      <c r="Q69" s="1"/>
      <c r="R69" s="1"/>
      <c r="S69" s="1"/>
      <c r="T69" s="1"/>
      <c r="U69" s="1"/>
      <c r="V69" s="1"/>
      <c r="W69" t="s">
        <v>634</v>
      </c>
      <c r="Z69" t="str">
        <f t="shared" si="2"/>
        <v xml:space="preserve">Наименование системы теплоснабжения </v>
      </c>
    </row>
    <row r="70" spans="1:26" ht="15">
      <c r="A70" s="1"/>
      <c r="B70" s="1"/>
      <c r="C70" s="1"/>
      <c r="D70" s="1">
        <v>1</v>
      </c>
      <c r="L70" t="str">
        <f>mergeValue(A70) &amp;"."&amp; mergeValue(B70)&amp;"."&amp; mergeValue(C70)&amp;"."&amp; mergeValue(D70)</f>
        <v>1.1.1.1</v>
      </c>
      <c r="M70" t="s">
        <v>22</v>
      </c>
      <c r="O70" s="1"/>
      <c r="P70" s="1"/>
      <c r="Q70" s="1"/>
      <c r="R70" s="1"/>
      <c r="S70" s="1"/>
      <c r="T70" s="1"/>
      <c r="U70" s="1"/>
      <c r="V70" s="1"/>
      <c r="W70" t="s">
        <v>635</v>
      </c>
      <c r="Z70" t="str">
        <f t="shared" si="2"/>
        <v xml:space="preserve">Источник тепловой энергии  </v>
      </c>
    </row>
    <row r="71" spans="1:26" ht="15">
      <c r="A71" s="1"/>
      <c r="B71" s="1"/>
      <c r="C71" s="1"/>
      <c r="D71" s="1"/>
      <c r="E71" s="1">
        <v>1</v>
      </c>
      <c r="H71">
        <v>1</v>
      </c>
      <c r="I71" s="1">
        <v>1</v>
      </c>
      <c r="L71" t="str">
        <f>mergeValue(A71) &amp;"."&amp; mergeValue(B71)&amp;"."&amp; mergeValue(C71)&amp;"."&amp; mergeValue(D71)&amp;"."&amp; mergeValue(E71)</f>
        <v>1.1.1.1.1</v>
      </c>
      <c r="M71" t="s">
        <v>9</v>
      </c>
      <c r="O71" s="1"/>
      <c r="P71" s="1"/>
      <c r="Q71" s="1"/>
      <c r="R71" s="1"/>
      <c r="S71" s="1"/>
      <c r="T71" s="1"/>
      <c r="U71" s="1"/>
      <c r="V71" s="1"/>
      <c r="W71" t="s">
        <v>639</v>
      </c>
      <c r="Z71" t="str">
        <f t="shared" si="2"/>
        <v>Схема подключения теплопотребляющей установки к коллектору источника тепловой энергии</v>
      </c>
    </row>
    <row r="72" spans="1:26" ht="15">
      <c r="A72" s="1"/>
      <c r="B72" s="1"/>
      <c r="C72" s="1"/>
      <c r="D72" s="1"/>
      <c r="E72" s="1"/>
      <c r="F72" s="1">
        <v>1</v>
      </c>
      <c r="I72" s="1"/>
      <c r="J72" s="1">
        <v>1</v>
      </c>
      <c r="L72" t="str">
        <f>mergeValue(A72) &amp;"."&amp; mergeValue(B72)&amp;"."&amp; mergeValue(C72)&amp;"."&amp; mergeValue(D72)&amp;"."&amp; mergeValue(E72)&amp;"."&amp; mergeValue(F72)</f>
        <v>1.1.1.1.1.1</v>
      </c>
      <c r="M72" t="s">
        <v>10</v>
      </c>
      <c r="O72" s="1"/>
      <c r="P72" s="1"/>
      <c r="Q72" s="1"/>
      <c r="R72" s="1"/>
      <c r="S72" s="1"/>
      <c r="T72" s="1"/>
      <c r="U72" s="1"/>
      <c r="V72" s="1"/>
      <c r="W72" t="s">
        <v>637</v>
      </c>
      <c r="Z72" t="str">
        <f t="shared" si="2"/>
        <v>Группа потребителей</v>
      </c>
    </row>
    <row r="73" spans="1:26" ht="195.75" customHeight="1">
      <c r="A73" s="1"/>
      <c r="B73" s="1"/>
      <c r="C73" s="1"/>
      <c r="D73" s="1"/>
      <c r="E73" s="1"/>
      <c r="F73" s="1"/>
      <c r="G73">
        <v>1</v>
      </c>
      <c r="I73" s="1"/>
      <c r="J73" s="1"/>
      <c r="K73">
        <v>1</v>
      </c>
      <c r="L73" t="str">
        <f>mergeValue(A73) &amp;"."&amp; mergeValue(B73)&amp;"."&amp; mergeValue(C73)&amp;"."&amp; mergeValue(D73)&amp;"."&amp; mergeValue(E73)&amp;"."&amp; mergeValue(F73)&amp;"."&amp; mergeValue(G73)</f>
        <v>1.1.1.1.1.1.1</v>
      </c>
      <c r="R73" s="1"/>
      <c r="S73" s="1" t="s">
        <v>84</v>
      </c>
      <c r="T73" s="1"/>
      <c r="U73" s="1" t="s">
        <v>84</v>
      </c>
      <c r="W73" s="1" t="s">
        <v>656</v>
      </c>
      <c r="X73" t="str">
        <f>strCheckDate(O74:V74)</f>
        <v/>
      </c>
      <c r="Z73" t="str">
        <f t="shared" si="2"/>
        <v/>
      </c>
    </row>
    <row r="74" spans="1:26" ht="14.25" hidden="1" customHeight="1">
      <c r="A74" s="1"/>
      <c r="B74" s="1"/>
      <c r="C74" s="1"/>
      <c r="D74" s="1"/>
      <c r="E74" s="1"/>
      <c r="F74" s="1"/>
      <c r="I74" s="1"/>
      <c r="J74" s="1"/>
      <c r="Q74" t="str">
        <f>R73 &amp; "-" &amp; T73</f>
        <v>-</v>
      </c>
      <c r="R74" s="1"/>
      <c r="S74" s="1"/>
      <c r="T74" s="1"/>
      <c r="U74" s="1"/>
      <c r="W74" s="1"/>
      <c r="Z74" t="str">
        <f t="shared" si="2"/>
        <v/>
      </c>
    </row>
    <row r="75" spans="1:26" ht="15" customHeight="1">
      <c r="A75" s="1"/>
      <c r="B75" s="1"/>
      <c r="C75" s="1"/>
      <c r="D75" s="1"/>
      <c r="E75" s="1"/>
      <c r="F75" s="1"/>
      <c r="I75" s="1"/>
      <c r="J75" s="1"/>
      <c r="M75" t="s">
        <v>25</v>
      </c>
      <c r="W75" s="1"/>
      <c r="Z75" t="str">
        <f t="shared" si="2"/>
        <v>Добавить вид теплоносителя (параметры теплоносителя)</v>
      </c>
    </row>
    <row r="76" spans="1:26" ht="15" customHeight="1">
      <c r="A76" s="1"/>
      <c r="B76" s="1"/>
      <c r="C76" s="1"/>
      <c r="D76" s="1"/>
      <c r="E76" s="1"/>
      <c r="I76" s="1"/>
      <c r="M76" t="s">
        <v>11</v>
      </c>
      <c r="Z76" t="str">
        <f t="shared" si="2"/>
        <v>Добавить группу потребителей</v>
      </c>
    </row>
    <row r="77" spans="1:26" ht="15" customHeight="1">
      <c r="A77" s="1"/>
      <c r="B77" s="1"/>
      <c r="C77" s="1"/>
      <c r="D77" s="1"/>
      <c r="M77" t="s">
        <v>12</v>
      </c>
      <c r="Z77" t="str">
        <f t="shared" si="2"/>
        <v>Добавить схему подключения</v>
      </c>
    </row>
    <row r="78" spans="1:26" ht="15" customHeight="1">
      <c r="A78" s="1"/>
      <c r="B78" s="1"/>
      <c r="C78" s="1"/>
      <c r="M78" t="s">
        <v>17</v>
      </c>
      <c r="Z78" t="str">
        <f t="shared" si="2"/>
        <v>Добавить источник тепловой энергии</v>
      </c>
    </row>
    <row r="79" spans="1:26" ht="15" customHeight="1">
      <c r="A79" s="1"/>
      <c r="B79" s="1"/>
      <c r="M79" t="s">
        <v>18</v>
      </c>
      <c r="Z79" t="str">
        <f t="shared" si="2"/>
        <v>Добавить наименование системы теплоснабжения</v>
      </c>
    </row>
    <row r="80" spans="1:26" ht="15" customHeight="1">
      <c r="A80" s="1"/>
      <c r="M80" t="s">
        <v>19</v>
      </c>
      <c r="Z80" t="str">
        <f t="shared" si="2"/>
        <v>Добавить территорию действия тарифа</v>
      </c>
    </row>
    <row r="81" spans="1:26" ht="15" customHeight="1">
      <c r="M81" t="s">
        <v>309</v>
      </c>
    </row>
    <row r="82" spans="1:26" ht="18.75" customHeight="1"/>
    <row r="83" spans="1:26" ht="17.100000000000001" customHeight="1">
      <c r="A83" t="s">
        <v>13</v>
      </c>
      <c r="C83" t="s">
        <v>51</v>
      </c>
    </row>
    <row r="85" spans="1:26" ht="15">
      <c r="A85" s="1">
        <v>1</v>
      </c>
      <c r="K85">
        <v>1</v>
      </c>
      <c r="L85">
        <f>mergeValue(A85)</f>
        <v>1</v>
      </c>
      <c r="M85" t="s">
        <v>20</v>
      </c>
      <c r="O85" s="1"/>
      <c r="P85" s="1"/>
      <c r="Q85" s="1"/>
      <c r="R85" s="1"/>
      <c r="S85" s="1"/>
      <c r="T85" s="1"/>
      <c r="U85" s="1"/>
      <c r="V85" s="1"/>
      <c r="W85" t="s">
        <v>659</v>
      </c>
    </row>
    <row r="86" spans="1:26" ht="15">
      <c r="A86" s="1"/>
      <c r="B86" s="1">
        <v>1</v>
      </c>
      <c r="K86">
        <v>1</v>
      </c>
      <c r="L86" t="str">
        <f>mergeValue(A86) &amp;"."&amp; mergeValue(B86)</f>
        <v>1.1</v>
      </c>
      <c r="M86" t="s">
        <v>16</v>
      </c>
      <c r="O86" s="1"/>
      <c r="P86" s="1"/>
      <c r="Q86" s="1"/>
      <c r="R86" s="1"/>
      <c r="S86" s="1"/>
      <c r="T86" s="1"/>
      <c r="U86" s="1"/>
      <c r="V86" s="1"/>
      <c r="W86" t="s">
        <v>477</v>
      </c>
    </row>
    <row r="87" spans="1:26" ht="15">
      <c r="A87" s="1"/>
      <c r="B87" s="1"/>
      <c r="C87" s="1">
        <v>1</v>
      </c>
      <c r="K87">
        <v>1</v>
      </c>
      <c r="L87" t="str">
        <f>mergeValue(A87) &amp;"."&amp; mergeValue(B87)&amp;"."&amp; mergeValue(C87)</f>
        <v>1.1.1</v>
      </c>
      <c r="M87" t="s">
        <v>7</v>
      </c>
      <c r="O87" s="1"/>
      <c r="P87" s="1"/>
      <c r="Q87" s="1"/>
      <c r="R87" s="1"/>
      <c r="S87" s="1"/>
      <c r="T87" s="1"/>
      <c r="U87" s="1"/>
      <c r="V87" s="1"/>
      <c r="W87" t="s">
        <v>634</v>
      </c>
    </row>
    <row r="88" spans="1:26" ht="15">
      <c r="A88" s="1"/>
      <c r="B88" s="1"/>
      <c r="C88" s="1"/>
      <c r="D88" s="1">
        <v>1</v>
      </c>
      <c r="I88" s="1">
        <v>1</v>
      </c>
      <c r="K88">
        <v>1</v>
      </c>
      <c r="L88" t="str">
        <f>mergeValue(A88) &amp;"."&amp; mergeValue(B88)&amp;"."&amp; mergeValue(C88)&amp;"."&amp; mergeValue(D88)</f>
        <v>1.1.1.1</v>
      </c>
      <c r="M88" t="s">
        <v>22</v>
      </c>
      <c r="O88" s="1"/>
      <c r="P88" s="1"/>
      <c r="Q88" s="1"/>
      <c r="R88" s="1"/>
      <c r="S88" s="1"/>
      <c r="T88" s="1"/>
      <c r="U88" s="1"/>
      <c r="V88" s="1"/>
      <c r="W88" t="s">
        <v>635</v>
      </c>
    </row>
    <row r="89" spans="1:26" ht="11.25" hidden="1" customHeight="1">
      <c r="A89" s="1"/>
      <c r="B89" s="1"/>
      <c r="C89" s="1"/>
      <c r="D89" s="1"/>
      <c r="E89" s="1">
        <v>1</v>
      </c>
      <c r="I89" s="1"/>
      <c r="K89">
        <v>1</v>
      </c>
      <c r="O89" s="1"/>
      <c r="P89" s="1"/>
      <c r="Q89" s="1"/>
      <c r="R89" s="1"/>
      <c r="S89" s="1"/>
      <c r="T89" s="1"/>
      <c r="U89" s="1"/>
      <c r="V89" s="1"/>
    </row>
    <row r="90" spans="1:26" ht="15">
      <c r="A90" s="1"/>
      <c r="B90" s="1"/>
      <c r="C90" s="1"/>
      <c r="D90" s="1"/>
      <c r="E90" s="1"/>
      <c r="F90" s="1">
        <v>1</v>
      </c>
      <c r="I90" s="1"/>
      <c r="J90" s="1"/>
      <c r="K90">
        <v>1</v>
      </c>
      <c r="L90" t="str">
        <f>mergeValue(A90) &amp;"."&amp; mergeValue(B90)&amp;"."&amp; mergeValue(C90)&amp;"."&amp; mergeValue(D90)&amp;"."&amp;  mergeValue(F90)</f>
        <v>1.1.1.1.1</v>
      </c>
      <c r="M90" t="s">
        <v>10</v>
      </c>
      <c r="O90" s="1"/>
      <c r="P90" s="1"/>
      <c r="Q90" s="1"/>
      <c r="R90" s="1"/>
      <c r="S90" s="1"/>
      <c r="T90" s="1"/>
      <c r="U90" s="1"/>
      <c r="V90" s="1"/>
      <c r="W90" t="s">
        <v>636</v>
      </c>
      <c r="Y90" t="str">
        <f>strCheckUnique(Z90:Z93)</f>
        <v/>
      </c>
    </row>
    <row r="91" spans="1:26" ht="192" customHeight="1">
      <c r="A91" s="1"/>
      <c r="B91" s="1"/>
      <c r="C91" s="1"/>
      <c r="D91" s="1"/>
      <c r="E91" s="1"/>
      <c r="F91" s="1"/>
      <c r="G91">
        <v>1</v>
      </c>
      <c r="I91" s="1"/>
      <c r="J91" s="1"/>
      <c r="L91" t="str">
        <f>mergeValue(A91) &amp;"."&amp; mergeValue(B91)&amp;"."&amp; mergeValue(C91)&amp;"."&amp; mergeValue(D91)&amp;"."&amp;  mergeValue(F91)&amp;"."&amp;  mergeValue(G91)</f>
        <v>1.1.1.1.1.1</v>
      </c>
      <c r="R91" s="1"/>
      <c r="S91" s="1" t="s">
        <v>84</v>
      </c>
      <c r="T91" s="1"/>
      <c r="U91" s="1" t="s">
        <v>84</v>
      </c>
      <c r="W91" s="1" t="s">
        <v>660</v>
      </c>
      <c r="X91" t="str">
        <f>strCheckDate(O92:V92)</f>
        <v/>
      </c>
      <c r="Z91" t="str">
        <f>IF(M91="","",M91 )</f>
        <v/>
      </c>
    </row>
    <row r="92" spans="1:26" ht="11.25" hidden="1" customHeight="1">
      <c r="A92" s="1"/>
      <c r="B92" s="1"/>
      <c r="C92" s="1"/>
      <c r="D92" s="1"/>
      <c r="E92" s="1"/>
      <c r="F92" s="1"/>
      <c r="I92" s="1"/>
      <c r="J92" s="1"/>
      <c r="K92">
        <v>1</v>
      </c>
      <c r="Q92" t="str">
        <f>R91 &amp; "-" &amp; T91</f>
        <v>-</v>
      </c>
      <c r="R92" s="1"/>
      <c r="S92" s="1"/>
      <c r="T92" s="1"/>
      <c r="U92" s="1"/>
      <c r="W92" s="1"/>
    </row>
    <row r="93" spans="1:26" ht="15" customHeight="1">
      <c r="A93" s="1"/>
      <c r="B93" s="1"/>
      <c r="C93" s="1"/>
      <c r="D93" s="1"/>
      <c r="E93" s="1"/>
      <c r="F93" s="1"/>
      <c r="I93" s="1"/>
      <c r="J93" s="1"/>
      <c r="K93">
        <v>1</v>
      </c>
      <c r="M93" t="s">
        <v>25</v>
      </c>
      <c r="W93" s="1"/>
    </row>
    <row r="94" spans="1:26" ht="15" customHeight="1">
      <c r="A94" s="1"/>
      <c r="B94" s="1"/>
      <c r="C94" s="1"/>
      <c r="D94" s="1"/>
      <c r="E94" s="1"/>
      <c r="I94" s="1"/>
      <c r="M94" t="s">
        <v>11</v>
      </c>
    </row>
    <row r="95" spans="1:26" ht="15" hidden="1" customHeight="1">
      <c r="A95" s="1"/>
      <c r="B95" s="1"/>
      <c r="C95" s="1"/>
      <c r="D95" s="1"/>
      <c r="I95" s="1"/>
    </row>
    <row r="96" spans="1:26" ht="15" customHeight="1">
      <c r="A96" s="1"/>
      <c r="B96" s="1"/>
      <c r="C96" s="1"/>
      <c r="K96">
        <v>1</v>
      </c>
      <c r="M96" t="s">
        <v>17</v>
      </c>
    </row>
    <row r="97" spans="1:32" ht="15" customHeight="1">
      <c r="A97" s="1"/>
      <c r="B97" s="1"/>
      <c r="K97">
        <v>1</v>
      </c>
      <c r="M97" t="s">
        <v>18</v>
      </c>
    </row>
    <row r="98" spans="1:32" ht="15" customHeight="1">
      <c r="A98" s="1"/>
      <c r="K98">
        <v>1</v>
      </c>
      <c r="M98" t="s">
        <v>19</v>
      </c>
    </row>
    <row r="99" spans="1:32" ht="15" customHeight="1">
      <c r="M99" t="s">
        <v>309</v>
      </c>
    </row>
    <row r="100" spans="1:32" ht="15" customHeight="1"/>
    <row r="101" spans="1:32" ht="17.100000000000001" customHeight="1">
      <c r="G101" t="s">
        <v>13</v>
      </c>
      <c r="I101" t="s">
        <v>68</v>
      </c>
    </row>
    <row r="103" spans="1:32" ht="15">
      <c r="A103" s="1">
        <v>1</v>
      </c>
      <c r="L103">
        <f>mergeValue(A103)</f>
        <v>1</v>
      </c>
      <c r="M103" t="s">
        <v>20</v>
      </c>
      <c r="O103" s="1"/>
      <c r="P103" s="1"/>
      <c r="Q103" s="1"/>
      <c r="R103" s="1"/>
      <c r="S103" s="1"/>
      <c r="T103" s="1"/>
      <c r="U103" s="1"/>
      <c r="V103" s="1"/>
      <c r="W103" s="1"/>
      <c r="X103" s="1"/>
      <c r="Y103" s="1"/>
      <c r="Z103" s="1"/>
      <c r="AA103" s="1"/>
      <c r="AB103" t="s">
        <v>476</v>
      </c>
    </row>
    <row r="104" spans="1:32" ht="15">
      <c r="A104" s="1"/>
      <c r="B104" s="1">
        <v>1</v>
      </c>
      <c r="L104" t="str">
        <f>mergeValue(A104) &amp;"."&amp; mergeValue(B104)</f>
        <v>1.1</v>
      </c>
      <c r="M104" t="s">
        <v>16</v>
      </c>
      <c r="O104" s="1"/>
      <c r="P104" s="1"/>
      <c r="Q104" s="1"/>
      <c r="R104" s="1"/>
      <c r="S104" s="1"/>
      <c r="T104" s="1"/>
      <c r="U104" s="1"/>
      <c r="V104" s="1"/>
      <c r="W104" s="1"/>
      <c r="X104" s="1"/>
      <c r="Y104" s="1"/>
      <c r="Z104" s="1"/>
      <c r="AA104" s="1"/>
      <c r="AB104" t="s">
        <v>477</v>
      </c>
    </row>
    <row r="105" spans="1:32" ht="15">
      <c r="A105" s="1"/>
      <c r="B105" s="1"/>
      <c r="C105" s="1">
        <v>1</v>
      </c>
      <c r="L105" t="str">
        <f>mergeValue(A105) &amp;"."&amp; mergeValue(B105)&amp;"."&amp; mergeValue(C105)</f>
        <v>1.1.1</v>
      </c>
      <c r="M105" t="s">
        <v>7</v>
      </c>
      <c r="O105" s="1"/>
      <c r="P105" s="1"/>
      <c r="Q105" s="1"/>
      <c r="R105" s="1"/>
      <c r="S105" s="1"/>
      <c r="T105" s="1"/>
      <c r="U105" s="1"/>
      <c r="V105" s="1"/>
      <c r="W105" s="1"/>
      <c r="X105" s="1"/>
      <c r="Y105" s="1"/>
      <c r="Z105" s="1"/>
      <c r="AA105" s="1"/>
      <c r="AB105" t="s">
        <v>634</v>
      </c>
    </row>
    <row r="106" spans="1:32" ht="15">
      <c r="A106" s="1"/>
      <c r="B106" s="1"/>
      <c r="C106" s="1"/>
      <c r="D106" s="1">
        <v>1</v>
      </c>
      <c r="L106" t="str">
        <f>mergeValue(A106) &amp;"."&amp; mergeValue(B106)&amp;"."&amp; mergeValue(C106)&amp;"."&amp; mergeValue(D106)</f>
        <v>1.1.1.1</v>
      </c>
      <c r="M106" t="s">
        <v>22</v>
      </c>
      <c r="O106" s="1"/>
      <c r="P106" s="1"/>
      <c r="Q106" s="1"/>
      <c r="R106" s="1"/>
      <c r="S106" s="1"/>
      <c r="T106" s="1"/>
      <c r="U106" s="1"/>
      <c r="V106" s="1"/>
      <c r="W106" s="1"/>
      <c r="X106" s="1"/>
      <c r="Y106" s="1"/>
      <c r="Z106" s="1"/>
      <c r="AA106" s="1"/>
      <c r="AB106" t="s">
        <v>635</v>
      </c>
    </row>
    <row r="107" spans="1:32" ht="0.2" customHeight="1">
      <c r="A107" s="1"/>
      <c r="B107" s="1"/>
      <c r="C107" s="1"/>
      <c r="D107" s="1"/>
      <c r="E107" s="1">
        <v>1</v>
      </c>
      <c r="O107" s="1"/>
      <c r="P107" s="1"/>
      <c r="Q107" s="1"/>
      <c r="R107" s="1"/>
      <c r="S107" s="1"/>
      <c r="T107" s="1"/>
      <c r="U107" s="1"/>
      <c r="V107" s="1"/>
      <c r="W107" s="1"/>
      <c r="X107" s="1"/>
      <c r="Y107" s="1"/>
      <c r="Z107" s="1"/>
      <c r="AA107" s="1"/>
    </row>
    <row r="108" spans="1:32" ht="15">
      <c r="A108" s="1"/>
      <c r="B108" s="1"/>
      <c r="C108" s="1"/>
      <c r="D108" s="1"/>
      <c r="E108" s="1"/>
      <c r="F108" s="1">
        <v>1</v>
      </c>
      <c r="I108" s="1"/>
      <c r="L108" t="str">
        <f>mergeValue(A108) &amp;"."&amp; mergeValue(B108)&amp;"."&amp; mergeValue(C108)&amp;"."&amp; mergeValue(D108)&amp;"."&amp; mergeValue(F108)</f>
        <v>1.1.1.1.1</v>
      </c>
      <c r="M108" t="s">
        <v>10</v>
      </c>
      <c r="O108" s="1"/>
      <c r="P108" s="1"/>
      <c r="Q108" s="1"/>
      <c r="R108" s="1"/>
      <c r="S108" s="1"/>
      <c r="T108" s="1"/>
      <c r="U108" s="1"/>
      <c r="V108" s="1"/>
      <c r="W108" s="1"/>
      <c r="X108" s="1"/>
      <c r="Y108" s="1"/>
      <c r="Z108" s="1"/>
      <c r="AA108" s="1"/>
      <c r="AB108" t="s">
        <v>636</v>
      </c>
      <c r="AD108" t="str">
        <f>strCheckUnique(AE108:AE113)</f>
        <v/>
      </c>
    </row>
    <row r="109" spans="1:32" ht="15">
      <c r="A109" s="1"/>
      <c r="B109" s="1"/>
      <c r="C109" s="1"/>
      <c r="D109" s="1"/>
      <c r="E109" s="1"/>
      <c r="F109" s="1"/>
      <c r="G109" s="1">
        <v>1</v>
      </c>
      <c r="I109" s="1"/>
      <c r="J109" s="1"/>
      <c r="L109" t="str">
        <f>mergeValue(A109) &amp;"."&amp; mergeValue(B109)&amp;"."&amp; mergeValue(C109)&amp;"."&amp; mergeValue(D109)&amp;"."&amp; mergeValue(F109)&amp;"."&amp; mergeValue(G109)</f>
        <v>1.1.1.1.1.1</v>
      </c>
      <c r="M109" t="s">
        <v>651</v>
      </c>
      <c r="V109" t="str">
        <f>W109 &amp; "-" &amp; Y109</f>
        <v>-</v>
      </c>
      <c r="W109" s="1"/>
      <c r="X109" s="1" t="s">
        <v>84</v>
      </c>
      <c r="Y109" s="1"/>
      <c r="Z109" s="1" t="s">
        <v>84</v>
      </c>
      <c r="AB109" t="s">
        <v>669</v>
      </c>
      <c r="AC109" t="str">
        <f>strCheckDate(O109:AA109)</f>
        <v/>
      </c>
      <c r="AE109" t="str">
        <f>IF(M109="","",M109 )</f>
        <v>горячая вода в системе централизованного теплоснабжения на горячее водоснабжение</v>
      </c>
    </row>
    <row r="110" spans="1:32" ht="102.75" customHeight="1">
      <c r="A110" s="1"/>
      <c r="B110" s="1"/>
      <c r="C110" s="1"/>
      <c r="D110" s="1"/>
      <c r="E110" s="1"/>
      <c r="F110" s="1"/>
      <c r="G110" s="1"/>
      <c r="H110">
        <v>1</v>
      </c>
      <c r="I110" s="1"/>
      <c r="J110" s="1"/>
      <c r="L110" t="str">
        <f>mergeValue(A110) &amp;"."&amp; mergeValue(B110)&amp;"."&amp; mergeValue(C110)&amp;"."&amp; mergeValue(D110)&amp;"."&amp; mergeValue(F110)&amp;"."&amp; mergeValue(G110)&amp;"."&amp; mergeValue(H110)</f>
        <v>1.1.1.1.1.1.1</v>
      </c>
      <c r="V110" t="str">
        <f>W110 &amp; "-" &amp; Y110</f>
        <v>-</v>
      </c>
      <c r="W110" s="1"/>
      <c r="X110" s="1"/>
      <c r="Y110" s="1"/>
      <c r="Z110" s="1"/>
      <c r="AB110" s="1" t="s">
        <v>670</v>
      </c>
      <c r="AC110" t="str">
        <f>strCheckDate(O110:AA110)</f>
        <v/>
      </c>
    </row>
    <row r="111" spans="1:32" ht="0.2" customHeight="1">
      <c r="A111" s="1"/>
      <c r="B111" s="1"/>
      <c r="C111" s="1"/>
      <c r="D111" s="1"/>
      <c r="E111" s="1"/>
      <c r="F111" s="1"/>
      <c r="G111" s="1"/>
      <c r="I111" s="1"/>
      <c r="J111" s="1"/>
      <c r="W111" s="1"/>
      <c r="X111" s="1"/>
      <c r="Y111" s="1"/>
      <c r="Z111" s="1"/>
      <c r="AB111" s="1"/>
      <c r="AF111">
        <f ca="1">OFFSET(AF111,-1,0)</f>
        <v>0</v>
      </c>
    </row>
    <row r="112" spans="1:32" ht="15" customHeight="1">
      <c r="A112" s="1"/>
      <c r="B112" s="1"/>
      <c r="C112" s="1"/>
      <c r="D112" s="1"/>
      <c r="E112" s="1"/>
      <c r="F112" s="1"/>
      <c r="G112" s="1"/>
      <c r="I112" s="1"/>
      <c r="J112" s="1"/>
      <c r="M112" t="s">
        <v>41</v>
      </c>
      <c r="AB112" s="1"/>
    </row>
    <row r="113" spans="1:29" ht="15" customHeight="1">
      <c r="A113" s="1"/>
      <c r="B113" s="1"/>
      <c r="C113" s="1"/>
      <c r="D113" s="1"/>
      <c r="E113" s="1"/>
      <c r="F113" s="1"/>
      <c r="I113" s="1"/>
      <c r="M113" t="s">
        <v>25</v>
      </c>
    </row>
    <row r="114" spans="1:29" ht="15" customHeight="1">
      <c r="A114" s="1"/>
      <c r="B114" s="1"/>
      <c r="C114" s="1"/>
      <c r="D114" s="1"/>
      <c r="E114" s="1"/>
      <c r="M114" t="s">
        <v>11</v>
      </c>
    </row>
    <row r="115" spans="1:29" ht="0.2" customHeight="1">
      <c r="A115" s="1"/>
      <c r="B115" s="1"/>
      <c r="C115" s="1"/>
    </row>
    <row r="116" spans="1:29" ht="15" customHeight="1">
      <c r="A116" s="1"/>
      <c r="B116" s="1"/>
      <c r="C116" s="1"/>
      <c r="M116" t="s">
        <v>17</v>
      </c>
    </row>
    <row r="117" spans="1:29" ht="15" customHeight="1">
      <c r="A117" s="1"/>
      <c r="B117" s="1"/>
      <c r="M117" t="s">
        <v>18</v>
      </c>
    </row>
    <row r="118" spans="1:29" ht="15" customHeight="1">
      <c r="A118" s="1"/>
      <c r="M118" t="s">
        <v>19</v>
      </c>
    </row>
    <row r="119" spans="1:29" ht="15" customHeight="1">
      <c r="M119" t="s">
        <v>309</v>
      </c>
    </row>
    <row r="120" spans="1:29" ht="102.75" customHeight="1">
      <c r="H120">
        <v>1</v>
      </c>
      <c r="L120" t="str">
        <f>mergeValue(A120) &amp;"."&amp; mergeValue(B120)&amp;"."&amp; mergeValue(C120)&amp;"."&amp; mergeValue(D120)&amp;"."&amp; mergeValue(F120)&amp;"."&amp; mergeValue(G120)&amp;"."&amp; mergeValue(H120)</f>
        <v>......1</v>
      </c>
      <c r="V120" t="str">
        <f>W120 &amp; "-" &amp; Y120</f>
        <v>-</v>
      </c>
      <c r="X120" t="s">
        <v>85</v>
      </c>
      <c r="Z120" t="s">
        <v>85</v>
      </c>
      <c r="AC120" t="str">
        <f>strCheckDate(O120:AA120)</f>
        <v/>
      </c>
    </row>
    <row r="123" spans="1:29" ht="17.100000000000001" customHeight="1">
      <c r="G123" t="s">
        <v>13</v>
      </c>
      <c r="I123" t="s">
        <v>69</v>
      </c>
    </row>
    <row r="125" spans="1:29" ht="15">
      <c r="A125" s="1">
        <v>1</v>
      </c>
      <c r="L125">
        <f>mergeValue(A125)</f>
        <v>1</v>
      </c>
      <c r="M125" t="s">
        <v>20</v>
      </c>
      <c r="O125" s="1"/>
      <c r="P125" s="1"/>
      <c r="Q125" s="1"/>
      <c r="R125" s="1"/>
      <c r="S125" s="1"/>
      <c r="T125" s="1"/>
      <c r="U125" s="1"/>
      <c r="V125" s="1"/>
      <c r="W125" t="s">
        <v>659</v>
      </c>
    </row>
    <row r="126" spans="1:29" ht="15">
      <c r="A126" s="1"/>
      <c r="B126" s="1">
        <v>1</v>
      </c>
      <c r="L126" t="str">
        <f>mergeValue(A126) &amp;"."&amp; mergeValue(B126)</f>
        <v>1.1</v>
      </c>
      <c r="M126" t="s">
        <v>16</v>
      </c>
      <c r="O126" s="1"/>
      <c r="P126" s="1"/>
      <c r="Q126" s="1"/>
      <c r="R126" s="1"/>
      <c r="S126" s="1"/>
      <c r="T126" s="1"/>
      <c r="U126" s="1"/>
      <c r="V126" s="1"/>
      <c r="W126" t="s">
        <v>477</v>
      </c>
    </row>
    <row r="127" spans="1:29" ht="15">
      <c r="A127" s="1"/>
      <c r="B127" s="1"/>
      <c r="C127" s="1">
        <v>1</v>
      </c>
      <c r="L127" t="str">
        <f>mergeValue(A127) &amp;"."&amp; mergeValue(B127)&amp;"."&amp; mergeValue(C127)</f>
        <v>1.1.1</v>
      </c>
      <c r="M127" t="s">
        <v>7</v>
      </c>
      <c r="O127" s="1"/>
      <c r="P127" s="1"/>
      <c r="Q127" s="1"/>
      <c r="R127" s="1"/>
      <c r="S127" s="1"/>
      <c r="T127" s="1"/>
      <c r="U127" s="1"/>
      <c r="V127" s="1"/>
      <c r="W127" t="s">
        <v>634</v>
      </c>
    </row>
    <row r="128" spans="1:29" ht="15">
      <c r="A128" s="1"/>
      <c r="B128" s="1"/>
      <c r="C128" s="1"/>
      <c r="D128" s="1">
        <v>1</v>
      </c>
      <c r="L128" t="str">
        <f>mergeValue(A128) &amp;"."&amp; mergeValue(B128)&amp;"."&amp; mergeValue(C128)&amp;"."&amp; mergeValue(D128)</f>
        <v>1.1.1.1</v>
      </c>
      <c r="M128" t="s">
        <v>22</v>
      </c>
      <c r="O128" s="1"/>
      <c r="P128" s="1"/>
      <c r="Q128" s="1"/>
      <c r="R128" s="1"/>
      <c r="S128" s="1"/>
      <c r="T128" s="1"/>
      <c r="U128" s="1"/>
      <c r="V128" s="1"/>
      <c r="W128" t="s">
        <v>635</v>
      </c>
    </row>
    <row r="129" spans="1:26" ht="11.25" hidden="1" customHeight="1">
      <c r="A129" s="1"/>
      <c r="B129" s="1"/>
      <c r="C129" s="1"/>
      <c r="D129" s="1"/>
      <c r="E129" s="1">
        <v>1</v>
      </c>
      <c r="H129">
        <v>1</v>
      </c>
      <c r="I129" s="1">
        <v>1</v>
      </c>
    </row>
    <row r="130" spans="1:26" ht="15">
      <c r="A130" s="1"/>
      <c r="B130" s="1"/>
      <c r="C130" s="1"/>
      <c r="D130" s="1"/>
      <c r="E130" s="1"/>
      <c r="F130" s="1">
        <v>1</v>
      </c>
      <c r="I130" s="1"/>
      <c r="J130" s="1">
        <v>1</v>
      </c>
      <c r="L130" t="str">
        <f>mergeValue(A130) &amp;"."&amp; mergeValue(B130)&amp;"."&amp; mergeValue(C130)&amp;"."&amp; mergeValue(D130)&amp;"."&amp;  mergeValue(F130)</f>
        <v>1.1.1.1.1</v>
      </c>
      <c r="M130" t="s">
        <v>10</v>
      </c>
      <c r="O130" s="1"/>
      <c r="P130" s="1"/>
      <c r="Q130" s="1"/>
      <c r="R130" s="1"/>
      <c r="S130" s="1"/>
      <c r="T130" s="1"/>
      <c r="U130" s="1"/>
      <c r="V130" s="1"/>
      <c r="W130" t="s">
        <v>636</v>
      </c>
      <c r="Y130" t="str">
        <f>strCheckUnique(Z130:Z133)</f>
        <v/>
      </c>
    </row>
    <row r="131" spans="1:26" ht="191.25" customHeight="1">
      <c r="A131" s="1"/>
      <c r="B131" s="1"/>
      <c r="C131" s="1"/>
      <c r="D131" s="1"/>
      <c r="E131" s="1"/>
      <c r="F131" s="1"/>
      <c r="G131">
        <v>1</v>
      </c>
      <c r="I131" s="1"/>
      <c r="J131" s="1"/>
      <c r="K131">
        <v>1</v>
      </c>
      <c r="L131" t="str">
        <f>mergeValue(A131) &amp;"."&amp; mergeValue(B131)&amp;"."&amp; mergeValue(C131)&amp;"."&amp; mergeValue(D131)&amp;"."&amp; mergeValue(F131)&amp;"."&amp; mergeValue(G131)</f>
        <v>1.1.1.1.1.1</v>
      </c>
      <c r="R131" s="1"/>
      <c r="S131" s="1" t="s">
        <v>84</v>
      </c>
      <c r="T131" s="1"/>
      <c r="U131" s="1" t="s">
        <v>85</v>
      </c>
      <c r="W131" s="1" t="s">
        <v>660</v>
      </c>
      <c r="X131" t="str">
        <f>strCheckDate(O132:V132)</f>
        <v/>
      </c>
      <c r="Z131" t="str">
        <f>IF(M131="","",M131 )</f>
        <v/>
      </c>
    </row>
    <row r="132" spans="1:26" ht="0.2" customHeight="1">
      <c r="A132" s="1"/>
      <c r="B132" s="1"/>
      <c r="C132" s="1"/>
      <c r="D132" s="1"/>
      <c r="E132" s="1"/>
      <c r="F132" s="1"/>
      <c r="I132" s="1"/>
      <c r="J132" s="1"/>
      <c r="Q132" t="str">
        <f>R131 &amp; "-" &amp; T131</f>
        <v>-</v>
      </c>
      <c r="R132" s="1"/>
      <c r="S132" s="1"/>
      <c r="T132" s="1"/>
      <c r="U132" s="1"/>
      <c r="W132" s="1"/>
    </row>
    <row r="133" spans="1:26" ht="15" customHeight="1">
      <c r="A133" s="1"/>
      <c r="B133" s="1"/>
      <c r="C133" s="1"/>
      <c r="D133" s="1"/>
      <c r="E133" s="1"/>
      <c r="F133" s="1"/>
      <c r="I133" s="1"/>
      <c r="J133" s="1"/>
      <c r="M133" t="s">
        <v>25</v>
      </c>
      <c r="W133" s="1"/>
    </row>
    <row r="134" spans="1:26" ht="15" customHeight="1">
      <c r="A134" s="1"/>
      <c r="B134" s="1"/>
      <c r="C134" s="1"/>
      <c r="D134" s="1"/>
      <c r="E134" s="1"/>
      <c r="I134" s="1"/>
      <c r="M134" t="s">
        <v>11</v>
      </c>
    </row>
    <row r="135" spans="1:26" ht="0.2" customHeight="1">
      <c r="A135" s="1"/>
      <c r="B135" s="1"/>
      <c r="C135" s="1"/>
      <c r="D135" s="1"/>
    </row>
    <row r="136" spans="1:26" ht="15" customHeight="1">
      <c r="A136" s="1"/>
      <c r="B136" s="1"/>
      <c r="C136" s="1"/>
      <c r="M136" t="s">
        <v>17</v>
      </c>
    </row>
    <row r="137" spans="1:26" ht="15" customHeight="1">
      <c r="A137" s="1"/>
      <c r="B137" s="1"/>
      <c r="M137" t="s">
        <v>18</v>
      </c>
    </row>
    <row r="138" spans="1:26" ht="15" customHeight="1">
      <c r="A138" s="1"/>
      <c r="M138" t="s">
        <v>19</v>
      </c>
    </row>
    <row r="139" spans="1:26" ht="15" customHeight="1">
      <c r="M139" t="s">
        <v>309</v>
      </c>
    </row>
    <row r="141" spans="1:26" ht="17.100000000000001" customHeight="1">
      <c r="G141" t="s">
        <v>13</v>
      </c>
      <c r="I141" t="s">
        <v>183</v>
      </c>
    </row>
    <row r="143" spans="1:26" ht="15">
      <c r="A143" s="1">
        <v>1</v>
      </c>
      <c r="L143">
        <f>mergeValue(A143)</f>
        <v>1</v>
      </c>
      <c r="M143" t="s">
        <v>20</v>
      </c>
      <c r="O143" s="1"/>
      <c r="P143" s="1"/>
      <c r="Q143" s="1"/>
      <c r="R143" s="1"/>
      <c r="S143" s="1"/>
      <c r="T143" s="1"/>
      <c r="U143" s="1"/>
      <c r="V143" s="1"/>
      <c r="W143" t="s">
        <v>659</v>
      </c>
    </row>
    <row r="144" spans="1:26" ht="15">
      <c r="A144" s="1"/>
      <c r="B144" s="1">
        <v>1</v>
      </c>
      <c r="L144" t="str">
        <f>mergeValue(A144) &amp;"."&amp; mergeValue(B144)</f>
        <v>1.1</v>
      </c>
      <c r="M144" t="s">
        <v>16</v>
      </c>
      <c r="O144" s="1"/>
      <c r="P144" s="1"/>
      <c r="Q144" s="1"/>
      <c r="R144" s="1"/>
      <c r="S144" s="1"/>
      <c r="T144" s="1"/>
      <c r="U144" s="1"/>
      <c r="V144" s="1"/>
      <c r="W144" t="s">
        <v>477</v>
      </c>
    </row>
    <row r="145" spans="1:26" ht="15">
      <c r="A145" s="1"/>
      <c r="B145" s="1"/>
      <c r="C145" s="1">
        <v>1</v>
      </c>
      <c r="L145" t="str">
        <f>mergeValue(A145) &amp;"."&amp; mergeValue(B145)&amp;"."&amp; mergeValue(C145)</f>
        <v>1.1.1</v>
      </c>
      <c r="M145" t="s">
        <v>7</v>
      </c>
      <c r="O145" s="1"/>
      <c r="P145" s="1"/>
      <c r="Q145" s="1"/>
      <c r="R145" s="1"/>
      <c r="S145" s="1"/>
      <c r="T145" s="1"/>
      <c r="U145" s="1"/>
      <c r="V145" s="1"/>
      <c r="W145" t="s">
        <v>634</v>
      </c>
    </row>
    <row r="146" spans="1:26" ht="15">
      <c r="A146" s="1"/>
      <c r="B146" s="1"/>
      <c r="C146" s="1"/>
      <c r="D146" s="1">
        <v>1</v>
      </c>
      <c r="L146" t="str">
        <f>mergeValue(A146) &amp;"."&amp; mergeValue(B146)&amp;"."&amp; mergeValue(C146)&amp;"."&amp; mergeValue(D146)</f>
        <v>1.1.1.1</v>
      </c>
      <c r="M146" t="s">
        <v>22</v>
      </c>
      <c r="O146" s="1"/>
      <c r="P146" s="1"/>
      <c r="Q146" s="1"/>
      <c r="R146" s="1"/>
      <c r="S146" s="1"/>
      <c r="T146" s="1"/>
      <c r="U146" s="1"/>
      <c r="V146" s="1"/>
      <c r="W146" t="s">
        <v>635</v>
      </c>
    </row>
    <row r="147" spans="1:26" ht="11.25" hidden="1" customHeight="1">
      <c r="A147" s="1"/>
      <c r="B147" s="1"/>
      <c r="C147" s="1"/>
      <c r="D147" s="1"/>
      <c r="E147" s="1">
        <v>1</v>
      </c>
      <c r="H147">
        <v>1</v>
      </c>
      <c r="I147" s="1">
        <v>1</v>
      </c>
    </row>
    <row r="148" spans="1:26" ht="15">
      <c r="A148" s="1"/>
      <c r="B148" s="1"/>
      <c r="C148" s="1"/>
      <c r="D148" s="1"/>
      <c r="E148" s="1"/>
      <c r="F148" s="1">
        <v>1</v>
      </c>
      <c r="I148" s="1"/>
      <c r="J148" s="1">
        <v>1</v>
      </c>
      <c r="L148" t="str">
        <f>mergeValue(A148) &amp;"."&amp; mergeValue(B148)&amp;"."&amp; mergeValue(C148)&amp;"."&amp; mergeValue(D148)&amp;"."&amp;  mergeValue(F148)</f>
        <v>1.1.1.1.1</v>
      </c>
      <c r="M148" t="s">
        <v>10</v>
      </c>
      <c r="O148" s="1"/>
      <c r="P148" s="1"/>
      <c r="Q148" s="1"/>
      <c r="R148" s="1"/>
      <c r="S148" s="1"/>
      <c r="T148" s="1"/>
      <c r="U148" s="1"/>
      <c r="V148" s="1"/>
      <c r="W148" t="s">
        <v>636</v>
      </c>
      <c r="Y148" t="str">
        <f>strCheckUnique(Z148:Z151)</f>
        <v/>
      </c>
    </row>
    <row r="149" spans="1:26" ht="188.25" customHeight="1">
      <c r="A149" s="1"/>
      <c r="B149" s="1"/>
      <c r="C149" s="1"/>
      <c r="D149" s="1"/>
      <c r="E149" s="1"/>
      <c r="F149" s="1"/>
      <c r="G149">
        <v>1</v>
      </c>
      <c r="I149" s="1"/>
      <c r="J149" s="1"/>
      <c r="K149">
        <v>1</v>
      </c>
      <c r="L149" t="str">
        <f>mergeValue(A149) &amp;"."&amp; mergeValue(B149)&amp;"."&amp; mergeValue(C149)&amp;"."&amp; mergeValue(D149)&amp;"."&amp; mergeValue(F149)&amp;"."&amp; mergeValue(G149)</f>
        <v>1.1.1.1.1.1</v>
      </c>
      <c r="R149" s="1"/>
      <c r="S149" s="1" t="s">
        <v>84</v>
      </c>
      <c r="T149" s="1"/>
      <c r="U149" s="1" t="s">
        <v>85</v>
      </c>
      <c r="W149" s="1" t="s">
        <v>660</v>
      </c>
      <c r="X149" t="str">
        <f>strCheckDate(O150:V150)</f>
        <v/>
      </c>
      <c r="Z149" t="str">
        <f>IF(M149="","",M149 )</f>
        <v/>
      </c>
    </row>
    <row r="150" spans="1:26" ht="0.2" customHeight="1">
      <c r="A150" s="1"/>
      <c r="B150" s="1"/>
      <c r="C150" s="1"/>
      <c r="D150" s="1"/>
      <c r="E150" s="1"/>
      <c r="F150" s="1"/>
      <c r="I150" s="1"/>
      <c r="J150" s="1"/>
      <c r="Q150" t="str">
        <f>R149 &amp; "-" &amp; T149</f>
        <v>-</v>
      </c>
      <c r="R150" s="1"/>
      <c r="S150" s="1"/>
      <c r="T150" s="1"/>
      <c r="U150" s="1"/>
      <c r="W150" s="1"/>
    </row>
    <row r="151" spans="1:26" ht="15" customHeight="1">
      <c r="A151" s="1"/>
      <c r="B151" s="1"/>
      <c r="C151" s="1"/>
      <c r="D151" s="1"/>
      <c r="E151" s="1"/>
      <c r="F151" s="1"/>
      <c r="I151" s="1"/>
      <c r="J151" s="1"/>
      <c r="M151" t="s">
        <v>25</v>
      </c>
      <c r="W151" s="1"/>
    </row>
    <row r="152" spans="1:26" ht="15" customHeight="1">
      <c r="A152" s="1"/>
      <c r="B152" s="1"/>
      <c r="C152" s="1"/>
      <c r="D152" s="1"/>
      <c r="E152" s="1"/>
      <c r="I152" s="1"/>
      <c r="M152" t="s">
        <v>11</v>
      </c>
    </row>
    <row r="153" spans="1:26" ht="15" hidden="1" customHeight="1">
      <c r="A153" s="1"/>
      <c r="B153" s="1"/>
      <c r="C153" s="1"/>
      <c r="D153" s="1"/>
    </row>
    <row r="154" spans="1:26" ht="15" customHeight="1">
      <c r="A154" s="1"/>
      <c r="B154" s="1"/>
      <c r="C154" s="1"/>
      <c r="M154" t="s">
        <v>17</v>
      </c>
    </row>
    <row r="155" spans="1:26" ht="15" customHeight="1">
      <c r="A155" s="1"/>
      <c r="B155" s="1"/>
      <c r="M155" t="s">
        <v>18</v>
      </c>
    </row>
    <row r="156" spans="1:26" ht="15" customHeight="1">
      <c r="A156" s="1"/>
      <c r="M156" t="s">
        <v>19</v>
      </c>
    </row>
    <row r="157" spans="1:26" ht="15" customHeight="1">
      <c r="M157" t="s">
        <v>309</v>
      </c>
    </row>
    <row r="159" spans="1:26" ht="17.100000000000001" customHeight="1">
      <c r="G159" t="s">
        <v>13</v>
      </c>
      <c r="I159" t="s">
        <v>184</v>
      </c>
    </row>
    <row r="161" spans="1:27" ht="15">
      <c r="A161" s="1">
        <v>1</v>
      </c>
      <c r="L161">
        <f>mergeValue(A161)</f>
        <v>1</v>
      </c>
      <c r="M161" t="s">
        <v>20</v>
      </c>
      <c r="O161" s="1"/>
      <c r="P161" s="1"/>
      <c r="Q161" s="1"/>
      <c r="R161" s="1"/>
      <c r="S161" s="1"/>
      <c r="T161" s="1"/>
      <c r="U161" s="1"/>
      <c r="V161" s="1"/>
      <c r="W161" t="s">
        <v>476</v>
      </c>
    </row>
    <row r="162" spans="1:27" ht="15">
      <c r="A162" s="1"/>
      <c r="B162" s="1">
        <v>1</v>
      </c>
      <c r="L162" t="str">
        <f>mergeValue(A162) &amp;"."&amp; mergeValue(B162)</f>
        <v>1.1</v>
      </c>
      <c r="M162" t="s">
        <v>16</v>
      </c>
      <c r="O162" s="1"/>
      <c r="P162" s="1"/>
      <c r="Q162" s="1"/>
      <c r="R162" s="1"/>
      <c r="S162" s="1"/>
      <c r="T162" s="1"/>
      <c r="U162" s="1"/>
      <c r="V162" s="1"/>
      <c r="W162" t="s">
        <v>477</v>
      </c>
    </row>
    <row r="163" spans="1:27" ht="15">
      <c r="A163" s="1"/>
      <c r="B163" s="1"/>
      <c r="C163" s="1">
        <v>1</v>
      </c>
      <c r="L163" t="str">
        <f>mergeValue(A163) &amp;"."&amp; mergeValue(B163)&amp;"."&amp; mergeValue(C163)</f>
        <v>1.1.1</v>
      </c>
      <c r="M163" t="s">
        <v>7</v>
      </c>
      <c r="O163" s="1"/>
      <c r="P163" s="1"/>
      <c r="Q163" s="1"/>
      <c r="R163" s="1"/>
      <c r="S163" s="1"/>
      <c r="T163" s="1"/>
      <c r="U163" s="1"/>
      <c r="V163" s="1"/>
      <c r="W163" t="s">
        <v>634</v>
      </c>
    </row>
    <row r="164" spans="1:27" ht="15">
      <c r="A164" s="1"/>
      <c r="B164" s="1"/>
      <c r="C164" s="1"/>
      <c r="D164" s="1">
        <v>1</v>
      </c>
      <c r="L164" t="str">
        <f>mergeValue(A164) &amp;"."&amp; mergeValue(B164)&amp;"."&amp; mergeValue(C164)&amp;"."&amp; mergeValue(D164)</f>
        <v>1.1.1.1</v>
      </c>
      <c r="M164" t="s">
        <v>22</v>
      </c>
      <c r="O164" s="1"/>
      <c r="P164" s="1"/>
      <c r="Q164" s="1"/>
      <c r="R164" s="1"/>
      <c r="S164" s="1"/>
      <c r="T164" s="1"/>
      <c r="U164" s="1"/>
      <c r="V164" s="1"/>
      <c r="W164" t="s">
        <v>635</v>
      </c>
    </row>
    <row r="165" spans="1:27" ht="15">
      <c r="A165" s="1"/>
      <c r="B165" s="1"/>
      <c r="C165" s="1"/>
      <c r="D165" s="1"/>
      <c r="E165" s="1">
        <v>1</v>
      </c>
      <c r="H165">
        <v>1</v>
      </c>
      <c r="I165" s="1">
        <v>1</v>
      </c>
      <c r="L165" t="str">
        <f>mergeValue(A165) &amp;"."&amp; mergeValue(B165)&amp;"."&amp; mergeValue(C165)&amp;"."&amp; mergeValue(D165)&amp;"."&amp; mergeValue(E165)</f>
        <v>1.1.1.1.1</v>
      </c>
      <c r="M165" t="s">
        <v>9</v>
      </c>
      <c r="O165" s="1"/>
      <c r="P165" s="1"/>
      <c r="Q165" s="1"/>
      <c r="R165" s="1"/>
      <c r="S165" s="1"/>
      <c r="T165" s="1"/>
      <c r="U165" s="1"/>
      <c r="V165" s="1"/>
      <c r="W165" t="s">
        <v>639</v>
      </c>
    </row>
    <row r="166" spans="1:27" ht="15">
      <c r="A166" s="1"/>
      <c r="B166" s="1"/>
      <c r="C166" s="1"/>
      <c r="D166" s="1"/>
      <c r="E166" s="1"/>
      <c r="F166" s="1">
        <v>1</v>
      </c>
      <c r="I166" s="1"/>
      <c r="J166" s="1">
        <v>1</v>
      </c>
      <c r="L166" t="str">
        <f>mergeValue(A166) &amp;"."&amp; mergeValue(B166)&amp;"."&amp; mergeValue(C166)&amp;"."&amp; mergeValue(D166)&amp;"."&amp; mergeValue(E166)&amp;"."&amp; mergeValue(F166)</f>
        <v>1.1.1.1.1.1</v>
      </c>
      <c r="M166" t="s">
        <v>10</v>
      </c>
      <c r="O166" s="1"/>
      <c r="P166" s="1"/>
      <c r="Q166" s="1"/>
      <c r="R166" s="1"/>
      <c r="S166" s="1"/>
      <c r="T166" s="1"/>
      <c r="U166" s="1"/>
      <c r="V166" s="1"/>
      <c r="W166" t="s">
        <v>637</v>
      </c>
      <c r="Y166" t="str">
        <f>strCheckUnique(Z166:Z169)</f>
        <v/>
      </c>
      <c r="AA166" t="str">
        <f>IF(O166="","",O166 &amp; ":_")</f>
        <v/>
      </c>
    </row>
    <row r="167" spans="1:27" ht="188.25" customHeight="1">
      <c r="A167" s="1"/>
      <c r="B167" s="1"/>
      <c r="C167" s="1"/>
      <c r="D167" s="1"/>
      <c r="E167" s="1"/>
      <c r="F167" s="1"/>
      <c r="G167">
        <v>1</v>
      </c>
      <c r="I167" s="1"/>
      <c r="J167" s="1"/>
      <c r="K167">
        <v>1</v>
      </c>
      <c r="L167" t="str">
        <f>mergeValue(A167) &amp;"."&amp; mergeValue(B167)&amp;"."&amp; mergeValue(C167)&amp;"."&amp; mergeValue(D167)&amp;"."&amp; mergeValue(E167)&amp;"."&amp; mergeValue(F167)&amp;"."&amp; mergeValue(G167)</f>
        <v>1.1.1.1.1.1.1</v>
      </c>
      <c r="R167" s="1"/>
      <c r="S167" s="1" t="s">
        <v>84</v>
      </c>
      <c r="T167" s="1"/>
      <c r="U167" s="1" t="s">
        <v>84</v>
      </c>
      <c r="W167" s="1" t="s">
        <v>657</v>
      </c>
      <c r="X167" t="str">
        <f>strCheckDate(O168:V168)</f>
        <v/>
      </c>
      <c r="Z167" t="str">
        <f>IF(M167="","",M167 )</f>
        <v/>
      </c>
    </row>
    <row r="168" spans="1:27" ht="11.25" hidden="1" customHeight="1">
      <c r="A168" s="1"/>
      <c r="B168" s="1"/>
      <c r="C168" s="1"/>
      <c r="D168" s="1"/>
      <c r="E168" s="1"/>
      <c r="F168" s="1"/>
      <c r="I168" s="1"/>
      <c r="J168" s="1"/>
      <c r="Q168" t="str">
        <f>R167 &amp; "-" &amp; T167</f>
        <v>-</v>
      </c>
      <c r="R168" s="1"/>
      <c r="S168" s="1"/>
      <c r="T168" s="1"/>
      <c r="U168" s="1"/>
      <c r="W168" s="1"/>
    </row>
    <row r="169" spans="1:27" ht="15" customHeight="1">
      <c r="A169" s="1"/>
      <c r="B169" s="1"/>
      <c r="C169" s="1"/>
      <c r="D169" s="1"/>
      <c r="E169" s="1"/>
      <c r="F169" s="1"/>
      <c r="I169" s="1"/>
      <c r="J169" s="1"/>
      <c r="M169" t="s">
        <v>25</v>
      </c>
      <c r="W169" s="1"/>
    </row>
    <row r="170" spans="1:27" ht="15" customHeight="1">
      <c r="A170" s="1"/>
      <c r="B170" s="1"/>
      <c r="C170" s="1"/>
      <c r="D170" s="1"/>
      <c r="E170" s="1"/>
      <c r="I170" s="1"/>
      <c r="M170" t="s">
        <v>11</v>
      </c>
    </row>
    <row r="171" spans="1:27" ht="15" customHeight="1">
      <c r="A171" s="1"/>
      <c r="B171" s="1"/>
      <c r="C171" s="1"/>
      <c r="D171" s="1"/>
      <c r="M171" t="s">
        <v>12</v>
      </c>
    </row>
    <row r="172" spans="1:27" ht="15" customHeight="1">
      <c r="A172" s="1"/>
      <c r="B172" s="1"/>
      <c r="C172" s="1"/>
      <c r="M172" t="s">
        <v>17</v>
      </c>
    </row>
    <row r="173" spans="1:27" ht="15" customHeight="1">
      <c r="A173" s="1"/>
      <c r="B173" s="1"/>
      <c r="M173" t="s">
        <v>18</v>
      </c>
    </row>
    <row r="174" spans="1:27" ht="15" customHeight="1">
      <c r="A174" s="1"/>
      <c r="M174" t="s">
        <v>19</v>
      </c>
    </row>
    <row r="175" spans="1:27" ht="15" customHeight="1">
      <c r="M175" t="s">
        <v>309</v>
      </c>
    </row>
    <row r="177" spans="1:25" ht="17.100000000000001" customHeight="1">
      <c r="G177" t="s">
        <v>13</v>
      </c>
      <c r="I177" t="s">
        <v>208</v>
      </c>
    </row>
    <row r="179" spans="1:25" ht="15">
      <c r="A179" s="1">
        <v>1</v>
      </c>
      <c r="L179">
        <f>mergeValue(A179)</f>
        <v>1</v>
      </c>
      <c r="M179" t="s">
        <v>20</v>
      </c>
      <c r="O179" s="1"/>
      <c r="P179" s="1"/>
      <c r="Q179" s="1"/>
      <c r="R179" s="1"/>
      <c r="S179" s="1"/>
      <c r="T179" s="1"/>
      <c r="U179" s="1"/>
      <c r="V179" s="1"/>
      <c r="W179" s="1"/>
      <c r="X179" t="s">
        <v>476</v>
      </c>
    </row>
    <row r="180" spans="1:25" ht="15">
      <c r="A180" s="1"/>
      <c r="B180" s="1">
        <v>1</v>
      </c>
      <c r="L180" t="str">
        <f>mergeValue(A180) &amp;"."&amp; mergeValue(B180)</f>
        <v>1.1</v>
      </c>
      <c r="M180" t="s">
        <v>16</v>
      </c>
      <c r="O180" s="1"/>
      <c r="P180" s="1"/>
      <c r="Q180" s="1"/>
      <c r="R180" s="1"/>
      <c r="S180" s="1"/>
      <c r="T180" s="1"/>
      <c r="U180" s="1"/>
      <c r="V180" s="1"/>
      <c r="W180" s="1"/>
      <c r="X180" t="s">
        <v>477</v>
      </c>
    </row>
    <row r="181" spans="1:25" ht="15">
      <c r="A181" s="1"/>
      <c r="B181" s="1"/>
      <c r="C181" s="1">
        <v>1</v>
      </c>
      <c r="L181" t="str">
        <f>mergeValue(A181) &amp;"."&amp; mergeValue(B181)&amp;"."&amp; mergeValue(C181)</f>
        <v>1.1.1</v>
      </c>
      <c r="M181" t="s">
        <v>7</v>
      </c>
      <c r="O181" s="1"/>
      <c r="P181" s="1"/>
      <c r="Q181" s="1"/>
      <c r="R181" s="1"/>
      <c r="S181" s="1"/>
      <c r="T181" s="1"/>
      <c r="U181" s="1"/>
      <c r="V181" s="1"/>
      <c r="W181" s="1"/>
      <c r="X181" t="s">
        <v>634</v>
      </c>
    </row>
    <row r="182" spans="1:25" ht="15">
      <c r="A182" s="1"/>
      <c r="B182" s="1"/>
      <c r="C182" s="1"/>
      <c r="D182" s="1">
        <v>1</v>
      </c>
      <c r="L182" t="str">
        <f>mergeValue(A182) &amp;"."&amp; mergeValue(B182)&amp;"."&amp; mergeValue(C182)&amp;"."&amp; mergeValue(D182)</f>
        <v>1.1.1.1</v>
      </c>
      <c r="M182" t="s">
        <v>22</v>
      </c>
      <c r="O182" s="1"/>
      <c r="P182" s="1"/>
      <c r="Q182" s="1"/>
      <c r="R182" s="1"/>
      <c r="S182" s="1"/>
      <c r="T182" s="1"/>
      <c r="U182" s="1"/>
      <c r="V182" s="1"/>
      <c r="W182" s="1"/>
      <c r="X182" t="s">
        <v>688</v>
      </c>
    </row>
    <row r="183" spans="1:25" ht="56.25" customHeight="1">
      <c r="A183" s="1"/>
      <c r="B183" s="1"/>
      <c r="C183" s="1"/>
      <c r="D183" s="1"/>
      <c r="E183">
        <v>1</v>
      </c>
      <c r="L183" t="str">
        <f>mergeValue(A183) &amp;"."&amp; mergeValue(B183)&amp;"."&amp; mergeValue(C183)&amp;"."&amp; mergeValue(D183)&amp;"."&amp; mergeValue(E183)</f>
        <v>1.1.1.1.1</v>
      </c>
      <c r="T183" t="s">
        <v>84</v>
      </c>
      <c r="V183" t="s">
        <v>84</v>
      </c>
      <c r="X183" t="s">
        <v>689</v>
      </c>
      <c r="Y183" t="str">
        <f>strCheckDateTwo(N183:W183)</f>
        <v/>
      </c>
    </row>
    <row r="184" spans="1:25" ht="14.25" hidden="1" customHeight="1">
      <c r="A184" s="1"/>
      <c r="B184" s="1"/>
      <c r="C184" s="1"/>
      <c r="D184" s="1"/>
      <c r="R184" t="str">
        <f>S183 &amp; "-" &amp; U183</f>
        <v>-</v>
      </c>
    </row>
    <row r="185" spans="1:25" ht="15" customHeight="1">
      <c r="A185" s="1"/>
      <c r="B185" s="1"/>
      <c r="C185" s="1"/>
      <c r="D185" s="1"/>
      <c r="M185" t="s">
        <v>5</v>
      </c>
    </row>
    <row r="186" spans="1:25" ht="15" customHeight="1">
      <c r="A186" s="1"/>
      <c r="B186" s="1"/>
      <c r="C186" s="1"/>
      <c r="M186" t="s">
        <v>17</v>
      </c>
    </row>
    <row r="187" spans="1:25" ht="15" customHeight="1">
      <c r="A187" s="1"/>
      <c r="B187" s="1"/>
      <c r="M187" t="s">
        <v>18</v>
      </c>
    </row>
    <row r="188" spans="1:25" ht="15" customHeight="1">
      <c r="A188" s="1"/>
      <c r="M188" t="s">
        <v>19</v>
      </c>
    </row>
    <row r="189" spans="1:25" ht="15" customHeight="1">
      <c r="M189" t="s">
        <v>309</v>
      </c>
    </row>
    <row r="190" spans="1:25" ht="15" customHeight="1"/>
    <row r="191" spans="1:25" ht="17.100000000000001" customHeight="1">
      <c r="G191" t="s">
        <v>13</v>
      </c>
      <c r="I191" t="s">
        <v>209</v>
      </c>
    </row>
    <row r="193" spans="1:35" ht="15">
      <c r="A193" s="1">
        <v>1</v>
      </c>
      <c r="L193">
        <f>mergeValue(A193)</f>
        <v>1</v>
      </c>
      <c r="M193" t="s">
        <v>20</v>
      </c>
      <c r="N193" s="1"/>
      <c r="O193" s="1"/>
      <c r="P193" s="1"/>
      <c r="Q193" s="1"/>
      <c r="R193" s="1"/>
      <c r="S193" s="1"/>
      <c r="T193" s="1"/>
      <c r="U193" s="1"/>
      <c r="V193" s="1"/>
      <c r="W193" s="1"/>
      <c r="X193" s="1"/>
      <c r="Y193" s="1"/>
      <c r="Z193" s="1"/>
      <c r="AA193" s="1"/>
      <c r="AB193" s="1"/>
      <c r="AC193" s="1"/>
      <c r="AD193" s="1"/>
      <c r="AE193" s="1"/>
      <c r="AF193" s="1"/>
      <c r="AG193" t="s">
        <v>476</v>
      </c>
    </row>
    <row r="194" spans="1:35" ht="15">
      <c r="A194" s="1"/>
      <c r="B194" s="1">
        <v>1</v>
      </c>
      <c r="L194" t="str">
        <f>mergeValue(A194) &amp;"."&amp; mergeValue(B194)</f>
        <v>1.1</v>
      </c>
      <c r="M194" t="s">
        <v>16</v>
      </c>
      <c r="N194" s="1"/>
      <c r="O194" s="1"/>
      <c r="P194" s="1"/>
      <c r="Q194" s="1"/>
      <c r="R194" s="1"/>
      <c r="S194" s="1"/>
      <c r="T194" s="1"/>
      <c r="U194" s="1"/>
      <c r="V194" s="1"/>
      <c r="W194" s="1"/>
      <c r="X194" s="1"/>
      <c r="Y194" s="1"/>
      <c r="Z194" s="1"/>
      <c r="AA194" s="1"/>
      <c r="AB194" s="1"/>
      <c r="AC194" s="1"/>
      <c r="AD194" s="1"/>
      <c r="AE194" s="1"/>
      <c r="AF194" s="1"/>
      <c r="AG194" t="s">
        <v>477</v>
      </c>
    </row>
    <row r="195" spans="1:35" ht="15">
      <c r="A195" s="1"/>
      <c r="B195" s="1"/>
      <c r="C195" s="1">
        <v>1</v>
      </c>
      <c r="L195" t="str">
        <f>mergeValue(A195) &amp;"."&amp; mergeValue(B195)&amp;"."&amp; mergeValue(C195)</f>
        <v>1.1.1</v>
      </c>
      <c r="M195" t="s">
        <v>7</v>
      </c>
      <c r="N195" s="1"/>
      <c r="O195" s="1"/>
      <c r="P195" s="1"/>
      <c r="Q195" s="1"/>
      <c r="R195" s="1"/>
      <c r="S195" s="1"/>
      <c r="T195" s="1"/>
      <c r="U195" s="1"/>
      <c r="V195" s="1"/>
      <c r="W195" s="1"/>
      <c r="X195" s="1"/>
      <c r="Y195" s="1"/>
      <c r="Z195" s="1"/>
      <c r="AA195" s="1"/>
      <c r="AB195" s="1"/>
      <c r="AC195" s="1"/>
      <c r="AD195" s="1"/>
      <c r="AE195" s="1"/>
      <c r="AF195" s="1"/>
      <c r="AG195" t="s">
        <v>634</v>
      </c>
    </row>
    <row r="196" spans="1:35" ht="15" customHeight="1">
      <c r="A196" s="1"/>
      <c r="B196" s="1"/>
      <c r="C196" s="1"/>
      <c r="D196" s="1">
        <v>1</v>
      </c>
      <c r="L196" t="str">
        <f>mergeValue(A196) &amp;"."&amp; mergeValue(B196)&amp;"."&amp; mergeValue(C196)&amp;"."&amp; mergeValue(D196)</f>
        <v>1.1.1.1</v>
      </c>
      <c r="M196" t="s">
        <v>22</v>
      </c>
      <c r="N196" s="1"/>
      <c r="O196" s="1"/>
      <c r="P196" s="1"/>
      <c r="Q196" s="1"/>
      <c r="R196" s="1"/>
      <c r="S196" s="1"/>
      <c r="T196" s="1"/>
      <c r="U196" s="1"/>
      <c r="V196" s="1"/>
      <c r="W196" s="1"/>
      <c r="X196" s="1"/>
      <c r="Y196" s="1"/>
      <c r="Z196" s="1"/>
      <c r="AA196" s="1"/>
      <c r="AB196" s="1"/>
      <c r="AC196" s="1"/>
      <c r="AD196" s="1"/>
      <c r="AE196" s="1"/>
      <c r="AF196" s="1"/>
      <c r="AG196" t="s">
        <v>681</v>
      </c>
    </row>
    <row r="197" spans="1:35" ht="17.100000000000001" customHeight="1">
      <c r="A197" s="1"/>
      <c r="B197" s="1"/>
      <c r="C197" s="1"/>
      <c r="D197" s="1"/>
      <c r="E197" s="1">
        <v>1</v>
      </c>
      <c r="K197" s="1"/>
      <c r="L197" s="1" t="str">
        <f>mergeValue(A197) &amp;"."&amp; mergeValue(B197)&amp;"."&amp; mergeValue(C197)&amp;"."&amp; mergeValue(D197)&amp;"."&amp; mergeValue(E197)</f>
        <v>1.1.1.1.1</v>
      </c>
      <c r="M197" s="1"/>
      <c r="N197" s="1" t="s">
        <v>85</v>
      </c>
      <c r="O197" s="1"/>
      <c r="P197" s="1">
        <v>1</v>
      </c>
      <c r="Q197" s="1"/>
      <c r="R197" s="1" t="s">
        <v>85</v>
      </c>
      <c r="S197" s="1"/>
      <c r="T197" s="1">
        <v>1</v>
      </c>
      <c r="U197" s="1"/>
      <c r="V197" s="1" t="s">
        <v>85</v>
      </c>
      <c r="X197">
        <v>1</v>
      </c>
      <c r="AB197" s="1"/>
      <c r="AC197" s="1" t="s">
        <v>84</v>
      </c>
      <c r="AD197" s="1"/>
      <c r="AE197" s="1" t="s">
        <v>84</v>
      </c>
      <c r="AG197" s="1" t="s">
        <v>682</v>
      </c>
      <c r="AH197" t="str">
        <f>strCheckDate(Z198:AF198)</f>
        <v/>
      </c>
      <c r="AI197" t="str">
        <f>IF(AND(COUNTIF(AJ192:AJ192,AJ197)&gt;1,AJ197&lt;&gt;""),"ErrUnique:HasDoubleConn","")</f>
        <v/>
      </c>
    </row>
    <row r="198" spans="1:35" ht="17.100000000000001" customHeight="1">
      <c r="A198" s="1"/>
      <c r="B198" s="1"/>
      <c r="C198" s="1"/>
      <c r="D198" s="1"/>
      <c r="E198" s="1"/>
      <c r="K198" s="1"/>
      <c r="L198" s="1"/>
      <c r="M198" s="1"/>
      <c r="N198" s="1"/>
      <c r="O198" s="1"/>
      <c r="P198" s="1"/>
      <c r="Q198" s="1"/>
      <c r="R198" s="1"/>
      <c r="S198" s="1"/>
      <c r="T198" s="1"/>
      <c r="U198" s="1"/>
      <c r="V198" s="1"/>
      <c r="AA198" t="str">
        <f>AB197 &amp; "-" &amp; AD197</f>
        <v>-</v>
      </c>
      <c r="AB198" s="1"/>
      <c r="AC198" s="1"/>
      <c r="AD198" s="1"/>
      <c r="AE198" s="1"/>
      <c r="AG198" s="1"/>
    </row>
    <row r="199" spans="1:35" ht="17.100000000000001" customHeight="1">
      <c r="A199" s="1"/>
      <c r="B199" s="1"/>
      <c r="C199" s="1"/>
      <c r="D199" s="1"/>
      <c r="E199" s="1"/>
      <c r="K199" s="1"/>
      <c r="L199" s="1"/>
      <c r="M199" s="1"/>
      <c r="N199" s="1"/>
      <c r="O199" s="1"/>
      <c r="P199" s="1"/>
      <c r="Q199" s="1"/>
      <c r="R199" s="1"/>
      <c r="AG199" s="1"/>
    </row>
    <row r="200" spans="1:35" ht="17.100000000000001" customHeight="1">
      <c r="A200" s="1"/>
      <c r="B200" s="1"/>
      <c r="C200" s="1"/>
      <c r="D200" s="1"/>
      <c r="E200" s="1"/>
      <c r="K200" s="1"/>
      <c r="L200" s="1"/>
      <c r="M200" s="1"/>
      <c r="N200" s="1"/>
      <c r="AG200" s="1"/>
    </row>
    <row r="201" spans="1:35" ht="15" customHeight="1">
      <c r="A201" s="1"/>
      <c r="B201" s="1"/>
      <c r="C201" s="1"/>
      <c r="D201" s="1"/>
      <c r="M201" t="s">
        <v>5</v>
      </c>
      <c r="AG201" s="1"/>
    </row>
    <row r="202" spans="1:35" ht="15" customHeight="1">
      <c r="A202" s="1"/>
      <c r="B202" s="1"/>
      <c r="C202" s="1"/>
      <c r="M202" t="s">
        <v>17</v>
      </c>
    </row>
    <row r="203" spans="1:35" ht="15" customHeight="1">
      <c r="A203" s="1"/>
      <c r="B203" s="1"/>
      <c r="M203" t="s">
        <v>18</v>
      </c>
    </row>
    <row r="204" spans="1:35" ht="15" customHeight="1">
      <c r="A204" s="1"/>
      <c r="M204" t="s">
        <v>19</v>
      </c>
    </row>
    <row r="205" spans="1:35" ht="15" customHeight="1">
      <c r="M205" t="s">
        <v>309</v>
      </c>
    </row>
    <row r="206" spans="1:35" ht="15" customHeight="1"/>
    <row r="207" spans="1:35" ht="15" customHeight="1">
      <c r="Q207" s="1"/>
      <c r="U207" s="1"/>
    </row>
    <row r="208" spans="1:35" ht="15" customHeight="1">
      <c r="Q208" s="1"/>
      <c r="U208" s="1"/>
    </row>
    <row r="209" spans="1:26" ht="15" customHeight="1">
      <c r="Q209" s="1"/>
    </row>
    <row r="210" spans="1:26" ht="15" customHeight="1"/>
    <row r="211" spans="1:26" ht="15" customHeight="1">
      <c r="N211" s="1" t="s">
        <v>85</v>
      </c>
      <c r="O211" s="1"/>
      <c r="P211" s="1">
        <v>1</v>
      </c>
      <c r="Q211" s="1"/>
      <c r="R211" s="1" t="s">
        <v>84</v>
      </c>
      <c r="S211" s="1"/>
      <c r="T211" s="1">
        <v>1</v>
      </c>
      <c r="U211" s="1"/>
      <c r="V211" s="1" t="s">
        <v>84</v>
      </c>
      <c r="X211">
        <v>1</v>
      </c>
    </row>
    <row r="212" spans="1:26" ht="15" customHeight="1">
      <c r="N212" s="1"/>
      <c r="O212" s="1"/>
      <c r="P212" s="1"/>
      <c r="Q212" s="1"/>
      <c r="R212" s="1"/>
      <c r="S212" s="1"/>
      <c r="T212" s="1"/>
      <c r="U212" s="1"/>
      <c r="V212" s="1"/>
      <c r="Y212" t="s">
        <v>714</v>
      </c>
    </row>
    <row r="213" spans="1:26" ht="15" customHeight="1">
      <c r="N213" s="1"/>
      <c r="O213" s="1"/>
      <c r="P213" s="1"/>
      <c r="Q213" s="1"/>
      <c r="R213" s="1"/>
      <c r="U213" t="s">
        <v>715</v>
      </c>
    </row>
    <row r="214" spans="1:26" ht="15" customHeight="1">
      <c r="N214" s="1"/>
    </row>
    <row r="217" spans="1:26" ht="18.75" customHeight="1"/>
    <row r="218" spans="1:26" ht="17.100000000000001" customHeight="1">
      <c r="G218" t="s">
        <v>13</v>
      </c>
      <c r="I218" t="s">
        <v>747</v>
      </c>
    </row>
    <row r="220" spans="1:26" ht="15">
      <c r="A220" s="1">
        <v>1</v>
      </c>
      <c r="L220">
        <f>mergeValue(A220)</f>
        <v>1</v>
      </c>
      <c r="M220" t="s">
        <v>20</v>
      </c>
      <c r="O220" s="1"/>
      <c r="P220" s="1"/>
      <c r="Q220" s="1"/>
      <c r="R220" s="1"/>
      <c r="S220" s="1"/>
      <c r="T220" s="1"/>
      <c r="U220" s="1"/>
      <c r="V220" s="1"/>
      <c r="W220" t="s">
        <v>476</v>
      </c>
      <c r="Z220" t="str">
        <f t="shared" ref="Z220:Z233" si="3">IF(M220="","",M220 )</f>
        <v>Наименование тарифа</v>
      </c>
    </row>
    <row r="221" spans="1:26" ht="15">
      <c r="A221" s="1"/>
      <c r="B221" s="1">
        <v>1</v>
      </c>
      <c r="L221" t="str">
        <f>mergeValue(A221) &amp;"."&amp; mergeValue(B221)</f>
        <v>1.1</v>
      </c>
      <c r="M221" t="s">
        <v>16</v>
      </c>
      <c r="O221" s="1"/>
      <c r="P221" s="1"/>
      <c r="Q221" s="1"/>
      <c r="R221" s="1"/>
      <c r="S221" s="1"/>
      <c r="T221" s="1"/>
      <c r="U221" s="1"/>
      <c r="V221" s="1"/>
      <c r="W221" t="s">
        <v>477</v>
      </c>
      <c r="Z221" t="str">
        <f t="shared" si="3"/>
        <v>Территория действия тарифа</v>
      </c>
    </row>
    <row r="222" spans="1:26" ht="15">
      <c r="A222" s="1"/>
      <c r="B222" s="1"/>
      <c r="C222" s="1">
        <v>1</v>
      </c>
      <c r="L222" t="str">
        <f>mergeValue(A222) &amp;"."&amp; mergeValue(B222)&amp;"."&amp; mergeValue(C222)</f>
        <v>1.1.1</v>
      </c>
      <c r="M222" t="s">
        <v>7</v>
      </c>
      <c r="O222" s="1"/>
      <c r="P222" s="1"/>
      <c r="Q222" s="1"/>
      <c r="R222" s="1"/>
      <c r="S222" s="1"/>
      <c r="T222" s="1"/>
      <c r="U222" s="1"/>
      <c r="V222" s="1"/>
      <c r="W222" t="s">
        <v>634</v>
      </c>
      <c r="Z222" t="str">
        <f t="shared" si="3"/>
        <v xml:space="preserve">Наименование системы теплоснабжения </v>
      </c>
    </row>
    <row r="223" spans="1:26" ht="15">
      <c r="A223" s="1"/>
      <c r="B223" s="1"/>
      <c r="C223" s="1"/>
      <c r="D223" s="1">
        <v>1</v>
      </c>
      <c r="L223" t="str">
        <f>mergeValue(A223) &amp;"."&amp; mergeValue(B223)&amp;"."&amp; mergeValue(C223)&amp;"."&amp; mergeValue(D223)</f>
        <v>1.1.1.1</v>
      </c>
      <c r="M223" t="s">
        <v>22</v>
      </c>
      <c r="O223" s="1"/>
      <c r="P223" s="1"/>
      <c r="Q223" s="1"/>
      <c r="R223" s="1"/>
      <c r="S223" s="1"/>
      <c r="T223" s="1"/>
      <c r="U223" s="1"/>
      <c r="V223" s="1"/>
      <c r="W223" t="s">
        <v>635</v>
      </c>
      <c r="Z223" t="str">
        <f t="shared" si="3"/>
        <v xml:space="preserve">Источник тепловой энергии  </v>
      </c>
    </row>
    <row r="224" spans="1:26" ht="15">
      <c r="A224" s="1"/>
      <c r="B224" s="1"/>
      <c r="C224" s="1"/>
      <c r="D224" s="1"/>
      <c r="E224" s="1">
        <v>1</v>
      </c>
      <c r="H224">
        <v>1</v>
      </c>
      <c r="I224" s="1">
        <v>1</v>
      </c>
      <c r="L224" t="str">
        <f>mergeValue(A224) &amp;"."&amp; mergeValue(B224)&amp;"."&amp; mergeValue(C224)&amp;"."&amp; mergeValue(D224)&amp;"."&amp; mergeValue(E224)</f>
        <v>1.1.1.1.1</v>
      </c>
      <c r="M224" t="s">
        <v>9</v>
      </c>
      <c r="O224" s="1"/>
      <c r="P224" s="1"/>
      <c r="Q224" s="1"/>
      <c r="R224" s="1"/>
      <c r="S224" s="1"/>
      <c r="T224" s="1"/>
      <c r="U224" s="1"/>
      <c r="V224" s="1"/>
      <c r="W224" t="s">
        <v>639</v>
      </c>
      <c r="Z224" t="str">
        <f t="shared" si="3"/>
        <v>Схема подключения теплопотребляющей установки к коллектору источника тепловой энергии</v>
      </c>
    </row>
    <row r="225" spans="1:26" ht="15">
      <c r="A225" s="1"/>
      <c r="B225" s="1"/>
      <c r="C225" s="1"/>
      <c r="D225" s="1"/>
      <c r="E225" s="1"/>
      <c r="F225" s="1">
        <v>1</v>
      </c>
      <c r="I225" s="1"/>
      <c r="J225" s="1">
        <v>1</v>
      </c>
      <c r="L225" t="str">
        <f>mergeValue(A225) &amp;"."&amp; mergeValue(B225)&amp;"."&amp; mergeValue(C225)&amp;"."&amp; mergeValue(D225)&amp;"."&amp; mergeValue(E225)&amp;"."&amp; mergeValue(F225)</f>
        <v>1.1.1.1.1.1</v>
      </c>
      <c r="M225" t="s">
        <v>10</v>
      </c>
      <c r="O225" s="1"/>
      <c r="P225" s="1"/>
      <c r="Q225" s="1"/>
      <c r="R225" s="1"/>
      <c r="S225" s="1"/>
      <c r="T225" s="1"/>
      <c r="U225" s="1"/>
      <c r="V225" s="1"/>
      <c r="W225" t="s">
        <v>637</v>
      </c>
      <c r="Z225" t="str">
        <f t="shared" si="3"/>
        <v>Группа потребителей</v>
      </c>
    </row>
    <row r="226" spans="1:26" ht="195.75" customHeight="1">
      <c r="A226" s="1"/>
      <c r="B226" s="1"/>
      <c r="C226" s="1"/>
      <c r="D226" s="1"/>
      <c r="E226" s="1"/>
      <c r="F226" s="1"/>
      <c r="G226">
        <v>1</v>
      </c>
      <c r="I226" s="1"/>
      <c r="J226" s="1"/>
      <c r="K226">
        <v>1</v>
      </c>
      <c r="L226" t="str">
        <f>mergeValue(A226) &amp;"."&amp; mergeValue(B226)&amp;"."&amp; mergeValue(C226)&amp;"."&amp; mergeValue(D226)&amp;"."&amp; mergeValue(E226)&amp;"."&amp; mergeValue(F226)&amp;"."&amp; mergeValue(G226)</f>
        <v>1.1.1.1.1.1.1</v>
      </c>
      <c r="R226" s="1"/>
      <c r="S226" s="1" t="s">
        <v>84</v>
      </c>
      <c r="T226" s="1"/>
      <c r="U226" s="1" t="s">
        <v>84</v>
      </c>
      <c r="W226" s="1" t="s">
        <v>656</v>
      </c>
      <c r="X226" t="str">
        <f>strCheckDate(O227:V227)</f>
        <v/>
      </c>
      <c r="Z226" t="str">
        <f t="shared" si="3"/>
        <v/>
      </c>
    </row>
    <row r="227" spans="1:26" ht="14.25" hidden="1" customHeight="1">
      <c r="A227" s="1"/>
      <c r="B227" s="1"/>
      <c r="C227" s="1"/>
      <c r="D227" s="1"/>
      <c r="E227" s="1"/>
      <c r="F227" s="1"/>
      <c r="I227" s="1"/>
      <c r="J227" s="1"/>
      <c r="Q227" t="str">
        <f>R226 &amp; "-" &amp; T226</f>
        <v>-</v>
      </c>
      <c r="R227" s="1"/>
      <c r="S227" s="1"/>
      <c r="T227" s="1"/>
      <c r="U227" s="1"/>
      <c r="W227" s="1"/>
      <c r="Z227" t="str">
        <f t="shared" si="3"/>
        <v/>
      </c>
    </row>
    <row r="228" spans="1:26" ht="15" customHeight="1">
      <c r="A228" s="1"/>
      <c r="B228" s="1"/>
      <c r="C228" s="1"/>
      <c r="D228" s="1"/>
      <c r="E228" s="1"/>
      <c r="F228" s="1"/>
      <c r="I228" s="1"/>
      <c r="J228" s="1"/>
      <c r="M228" t="s">
        <v>25</v>
      </c>
      <c r="W228" s="1"/>
      <c r="Z228" t="str">
        <f t="shared" si="3"/>
        <v>Добавить вид теплоносителя (параметры теплоносителя)</v>
      </c>
    </row>
    <row r="229" spans="1:26" ht="15" customHeight="1">
      <c r="A229" s="1"/>
      <c r="B229" s="1"/>
      <c r="C229" s="1"/>
      <c r="D229" s="1"/>
      <c r="E229" s="1"/>
      <c r="I229" s="1"/>
      <c r="M229" t="s">
        <v>11</v>
      </c>
      <c r="Z229" t="str">
        <f t="shared" si="3"/>
        <v>Добавить группу потребителей</v>
      </c>
    </row>
    <row r="230" spans="1:26" ht="15" customHeight="1">
      <c r="A230" s="1"/>
      <c r="B230" s="1"/>
      <c r="C230" s="1"/>
      <c r="D230" s="1"/>
      <c r="M230" t="s">
        <v>12</v>
      </c>
      <c r="Z230" t="str">
        <f t="shared" si="3"/>
        <v>Добавить схему подключения</v>
      </c>
    </row>
    <row r="231" spans="1:26" ht="15" customHeight="1">
      <c r="A231" s="1"/>
      <c r="B231" s="1"/>
      <c r="C231" s="1"/>
      <c r="M231" t="s">
        <v>17</v>
      </c>
      <c r="Z231" t="str">
        <f t="shared" si="3"/>
        <v>Добавить источник тепловой энергии</v>
      </c>
    </row>
    <row r="232" spans="1:26" ht="15" customHeight="1">
      <c r="A232" s="1"/>
      <c r="B232" s="1"/>
      <c r="M232" t="s">
        <v>18</v>
      </c>
      <c r="Z232" t="str">
        <f t="shared" si="3"/>
        <v>Добавить наименование системы теплоснабжения</v>
      </c>
    </row>
    <row r="233" spans="1:26" ht="15" customHeight="1">
      <c r="A233" s="1"/>
      <c r="M233" t="s">
        <v>19</v>
      </c>
      <c r="Z233" t="str">
        <f t="shared" si="3"/>
        <v>Добавить территорию действия тарифа</v>
      </c>
    </row>
    <row r="234" spans="1:26" ht="15" customHeight="1">
      <c r="M234" t="s">
        <v>309</v>
      </c>
    </row>
    <row r="235" spans="1:26" ht="18.75" customHeight="1"/>
    <row r="236" spans="1:26" ht="17.100000000000001" customHeight="1">
      <c r="G236" t="s">
        <v>13</v>
      </c>
      <c r="I236" t="s">
        <v>212</v>
      </c>
    </row>
    <row r="238" spans="1:26" ht="15">
      <c r="A238" s="1">
        <v>1</v>
      </c>
      <c r="L238">
        <f>mergeValue(A238)</f>
        <v>1</v>
      </c>
      <c r="M238" t="s">
        <v>20</v>
      </c>
      <c r="O238" s="1"/>
      <c r="P238" s="1"/>
      <c r="Q238" s="1"/>
      <c r="R238" s="1"/>
      <c r="S238" s="1"/>
      <c r="T238" s="1"/>
      <c r="U238" s="1"/>
      <c r="V238" s="1"/>
      <c r="W238" t="s">
        <v>476</v>
      </c>
      <c r="Z238" t="str">
        <f t="shared" ref="Z238:Z251" si="4">IF(M238="","",M238 )</f>
        <v>Наименование тарифа</v>
      </c>
    </row>
    <row r="239" spans="1:26" ht="15">
      <c r="A239" s="1"/>
      <c r="B239" s="1">
        <v>1</v>
      </c>
      <c r="L239" t="str">
        <f>mergeValue(A239) &amp;"."&amp; mergeValue(B239)</f>
        <v>1.1</v>
      </c>
      <c r="M239" t="s">
        <v>16</v>
      </c>
      <c r="O239" s="1"/>
      <c r="P239" s="1"/>
      <c r="Q239" s="1"/>
      <c r="R239" s="1"/>
      <c r="S239" s="1"/>
      <c r="T239" s="1"/>
      <c r="U239" s="1"/>
      <c r="V239" s="1"/>
      <c r="W239" t="s">
        <v>477</v>
      </c>
      <c r="Z239" t="str">
        <f t="shared" si="4"/>
        <v>Территория действия тарифа</v>
      </c>
    </row>
    <row r="240" spans="1:26" ht="15">
      <c r="A240" s="1"/>
      <c r="B240" s="1"/>
      <c r="C240" s="1">
        <v>1</v>
      </c>
      <c r="L240" t="str">
        <f>mergeValue(A240) &amp;"."&amp; mergeValue(B240)&amp;"."&amp; mergeValue(C240)</f>
        <v>1.1.1</v>
      </c>
      <c r="M240" t="s">
        <v>7</v>
      </c>
      <c r="O240" s="1"/>
      <c r="P240" s="1"/>
      <c r="Q240" s="1"/>
      <c r="R240" s="1"/>
      <c r="S240" s="1"/>
      <c r="T240" s="1"/>
      <c r="U240" s="1"/>
      <c r="V240" s="1"/>
      <c r="W240" t="s">
        <v>634</v>
      </c>
      <c r="Z240" t="str">
        <f t="shared" si="4"/>
        <v xml:space="preserve">Наименование системы теплоснабжения </v>
      </c>
    </row>
    <row r="241" spans="1:26" ht="15">
      <c r="A241" s="1"/>
      <c r="B241" s="1"/>
      <c r="C241" s="1"/>
      <c r="D241" s="1">
        <v>1</v>
      </c>
      <c r="L241" t="str">
        <f>mergeValue(A241) &amp;"."&amp; mergeValue(B241)&amp;"."&amp; mergeValue(C241)&amp;"."&amp; mergeValue(D241)</f>
        <v>1.1.1.1</v>
      </c>
      <c r="M241" t="s">
        <v>22</v>
      </c>
      <c r="O241" s="1"/>
      <c r="P241" s="1"/>
      <c r="Q241" s="1"/>
      <c r="R241" s="1"/>
      <c r="S241" s="1"/>
      <c r="T241" s="1"/>
      <c r="U241" s="1"/>
      <c r="V241" s="1"/>
      <c r="W241" t="s">
        <v>635</v>
      </c>
      <c r="Z241" t="str">
        <f t="shared" si="4"/>
        <v xml:space="preserve">Источник тепловой энергии  </v>
      </c>
    </row>
    <row r="242" spans="1:26" ht="15">
      <c r="A242" s="1"/>
      <c r="B242" s="1"/>
      <c r="C242" s="1"/>
      <c r="D242" s="1"/>
      <c r="E242" s="1">
        <v>1</v>
      </c>
      <c r="H242">
        <v>1</v>
      </c>
      <c r="I242" s="1">
        <v>1</v>
      </c>
      <c r="L242" t="str">
        <f>mergeValue(A242) &amp;"."&amp; mergeValue(B242)&amp;"."&amp; mergeValue(C242)&amp;"."&amp; mergeValue(D242)&amp;"."&amp; mergeValue(E242)</f>
        <v>1.1.1.1.1</v>
      </c>
      <c r="M242" t="s">
        <v>9</v>
      </c>
      <c r="O242" s="1"/>
      <c r="P242" s="1"/>
      <c r="Q242" s="1"/>
      <c r="R242" s="1"/>
      <c r="S242" s="1"/>
      <c r="T242" s="1"/>
      <c r="U242" s="1"/>
      <c r="V242" s="1"/>
      <c r="W242" t="s">
        <v>639</v>
      </c>
      <c r="Z242" t="str">
        <f t="shared" si="4"/>
        <v>Схема подключения теплопотребляющей установки к коллектору источника тепловой энергии</v>
      </c>
    </row>
    <row r="243" spans="1:26" ht="15">
      <c r="A243" s="1"/>
      <c r="B243" s="1"/>
      <c r="C243" s="1"/>
      <c r="D243" s="1"/>
      <c r="E243" s="1"/>
      <c r="F243" s="1">
        <v>1</v>
      </c>
      <c r="I243" s="1"/>
      <c r="J243" s="1">
        <v>1</v>
      </c>
      <c r="L243" t="str">
        <f>mergeValue(A243) &amp;"."&amp; mergeValue(B243)&amp;"."&amp; mergeValue(C243)&amp;"."&amp; mergeValue(D243)&amp;"."&amp; mergeValue(E243)&amp;"."&amp; mergeValue(F243)</f>
        <v>1.1.1.1.1.1</v>
      </c>
      <c r="M243" t="s">
        <v>10</v>
      </c>
      <c r="O243" s="1"/>
      <c r="P243" s="1"/>
      <c r="Q243" s="1"/>
      <c r="R243" s="1"/>
      <c r="S243" s="1"/>
      <c r="T243" s="1"/>
      <c r="U243" s="1"/>
      <c r="V243" s="1"/>
      <c r="W243" t="s">
        <v>637</v>
      </c>
      <c r="Z243" t="str">
        <f t="shared" si="4"/>
        <v>Группа потребителей</v>
      </c>
    </row>
    <row r="244" spans="1:26" ht="189" customHeight="1">
      <c r="A244" s="1"/>
      <c r="B244" s="1"/>
      <c r="C244" s="1"/>
      <c r="D244" s="1"/>
      <c r="E244" s="1"/>
      <c r="F244" s="1"/>
      <c r="G244">
        <v>1</v>
      </c>
      <c r="I244" s="1"/>
      <c r="J244" s="1"/>
      <c r="K244">
        <v>1</v>
      </c>
      <c r="L244" t="str">
        <f>mergeValue(A244) &amp;"."&amp; mergeValue(B244)&amp;"."&amp; mergeValue(C244)&amp;"."&amp; mergeValue(D244)&amp;"."&amp; mergeValue(E244)&amp;"."&amp; mergeValue(F244)&amp;"."&amp; mergeValue(G244)</f>
        <v>1.1.1.1.1.1.1</v>
      </c>
      <c r="R244" s="1"/>
      <c r="S244" s="1" t="s">
        <v>84</v>
      </c>
      <c r="T244" s="1"/>
      <c r="U244" s="1" t="s">
        <v>84</v>
      </c>
      <c r="W244" s="1" t="s">
        <v>656</v>
      </c>
      <c r="X244" t="str">
        <f>strCheckDate(O245:V245)</f>
        <v/>
      </c>
      <c r="Z244" t="str">
        <f t="shared" si="4"/>
        <v/>
      </c>
    </row>
    <row r="245" spans="1:26" ht="11.25" hidden="1" customHeight="1">
      <c r="A245" s="1"/>
      <c r="B245" s="1"/>
      <c r="C245" s="1"/>
      <c r="D245" s="1"/>
      <c r="E245" s="1"/>
      <c r="F245" s="1"/>
      <c r="I245" s="1"/>
      <c r="J245" s="1"/>
      <c r="Q245" t="str">
        <f>R244 &amp; "-" &amp; T244</f>
        <v>-</v>
      </c>
      <c r="R245" s="1"/>
      <c r="S245" s="1"/>
      <c r="T245" s="1"/>
      <c r="U245" s="1"/>
      <c r="W245" s="1"/>
      <c r="Z245" t="str">
        <f t="shared" si="4"/>
        <v/>
      </c>
    </row>
    <row r="246" spans="1:26" ht="15" customHeight="1">
      <c r="A246" s="1"/>
      <c r="B246" s="1"/>
      <c r="C246" s="1"/>
      <c r="D246" s="1"/>
      <c r="E246" s="1"/>
      <c r="F246" s="1"/>
      <c r="I246" s="1"/>
      <c r="J246" s="1"/>
      <c r="M246" t="s">
        <v>25</v>
      </c>
      <c r="W246" s="1"/>
      <c r="Z246" t="str">
        <f t="shared" si="4"/>
        <v>Добавить вид теплоносителя (параметры теплоносителя)</v>
      </c>
    </row>
    <row r="247" spans="1:26" ht="15" customHeight="1">
      <c r="A247" s="1"/>
      <c r="B247" s="1"/>
      <c r="C247" s="1"/>
      <c r="D247" s="1"/>
      <c r="E247" s="1"/>
      <c r="I247" s="1"/>
      <c r="M247" t="s">
        <v>11</v>
      </c>
      <c r="Z247" t="str">
        <f t="shared" si="4"/>
        <v>Добавить группу потребителей</v>
      </c>
    </row>
    <row r="248" spans="1:26" ht="15" customHeight="1">
      <c r="A248" s="1"/>
      <c r="B248" s="1"/>
      <c r="C248" s="1"/>
      <c r="D248" s="1"/>
      <c r="M248" t="s">
        <v>12</v>
      </c>
      <c r="Z248" t="str">
        <f t="shared" si="4"/>
        <v>Добавить схему подключения</v>
      </c>
    </row>
    <row r="249" spans="1:26" ht="15" customHeight="1">
      <c r="A249" s="1"/>
      <c r="B249" s="1"/>
      <c r="C249" s="1"/>
      <c r="M249" t="s">
        <v>17</v>
      </c>
      <c r="Z249" t="str">
        <f t="shared" si="4"/>
        <v>Добавить источник тепловой энергии</v>
      </c>
    </row>
    <row r="250" spans="1:26" ht="15" customHeight="1">
      <c r="A250" s="1"/>
      <c r="B250" s="1"/>
      <c r="M250" t="s">
        <v>18</v>
      </c>
      <c r="Z250" t="str">
        <f t="shared" si="4"/>
        <v>Добавить наименование системы теплоснабжения</v>
      </c>
    </row>
    <row r="251" spans="1:26" ht="15" customHeight="1">
      <c r="A251" s="1"/>
      <c r="M251" t="s">
        <v>19</v>
      </c>
      <c r="Z251" t="str">
        <f t="shared" si="4"/>
        <v>Добавить территорию действия тарифа</v>
      </c>
    </row>
    <row r="252" spans="1:26" ht="15" customHeight="1">
      <c r="M252" t="s">
        <v>309</v>
      </c>
    </row>
    <row r="253" spans="1:26" ht="15" customHeight="1"/>
    <row r="254" spans="1:26" ht="15">
      <c r="A254" t="s">
        <v>277</v>
      </c>
    </row>
    <row r="255" spans="1:26" ht="15"/>
    <row r="256" spans="1:26" ht="15" customHeight="1"/>
    <row r="258" spans="1:6" ht="17.100000000000001" customHeight="1">
      <c r="A258" t="s">
        <v>276</v>
      </c>
    </row>
    <row r="260" spans="1:6" ht="17.100000000000001" customHeight="1">
      <c r="E260">
        <v>1</v>
      </c>
    </row>
    <row r="262" spans="1:6" ht="17.100000000000001" customHeight="1">
      <c r="A262" t="s">
        <v>277</v>
      </c>
    </row>
    <row r="264" spans="1:6" ht="17.100000000000001" customHeight="1">
      <c r="E264" t="s">
        <v>93</v>
      </c>
    </row>
    <row r="266" spans="1:6" ht="17.100000000000001" customHeight="1">
      <c r="A266" t="s">
        <v>278</v>
      </c>
    </row>
    <row r="268" spans="1:6" ht="17.100000000000001" customHeight="1">
      <c r="E268" t="s">
        <v>93</v>
      </c>
    </row>
    <row r="270" spans="1:6" ht="17.100000000000001" customHeight="1">
      <c r="A270" t="s">
        <v>305</v>
      </c>
      <c r="B270" t="s">
        <v>306</v>
      </c>
      <c r="C270" t="s">
        <v>307</v>
      </c>
    </row>
    <row r="272" spans="1:6" ht="20.100000000000001" customHeight="1">
      <c r="F272" t="s">
        <v>81</v>
      </c>
    </row>
    <row r="273" spans="5:6" ht="15">
      <c r="E273" t="s">
        <v>77</v>
      </c>
    </row>
    <row r="274" spans="5:6" ht="15">
      <c r="E274" t="s">
        <v>78</v>
      </c>
    </row>
    <row r="275" spans="5:6" ht="13.5" customHeight="1"/>
    <row r="276" spans="5:6" ht="20.100000000000001" customHeight="1">
      <c r="F276" t="s">
        <v>172</v>
      </c>
    </row>
    <row r="277" spans="5:6" ht="15">
      <c r="E277" t="s">
        <v>87</v>
      </c>
    </row>
    <row r="278" spans="5:6" ht="15">
      <c r="E278" t="s">
        <v>171</v>
      </c>
    </row>
    <row r="279" spans="5:6" ht="13.5" customHeight="1"/>
    <row r="280" spans="5:6" ht="20.100000000000001" customHeight="1">
      <c r="F280" t="s">
        <v>173</v>
      </c>
    </row>
    <row r="281" spans="5:6" ht="15">
      <c r="E281" t="s">
        <v>87</v>
      </c>
    </row>
    <row r="282" spans="5:6" ht="15">
      <c r="E282" t="s">
        <v>171</v>
      </c>
    </row>
    <row r="283" spans="5:6" ht="13.5" customHeight="1"/>
    <row r="284" spans="5:6" ht="20.100000000000001" customHeight="1">
      <c r="F284" t="s">
        <v>174</v>
      </c>
    </row>
    <row r="285" spans="5:6" ht="15">
      <c r="E285" t="s">
        <v>87</v>
      </c>
    </row>
    <row r="286" spans="5:6" ht="15">
      <c r="E286" t="s">
        <v>88</v>
      </c>
    </row>
    <row r="287" spans="5:6" ht="15">
      <c r="E287" t="s">
        <v>171</v>
      </c>
    </row>
    <row r="288" spans="5:6" ht="15">
      <c r="E288" t="s">
        <v>89</v>
      </c>
    </row>
    <row r="290" spans="1:18" ht="17.100000000000001" customHeight="1">
      <c r="A290" t="s">
        <v>326</v>
      </c>
    </row>
    <row r="292" spans="1:18" ht="15">
      <c r="A292" t="s">
        <v>50</v>
      </c>
      <c r="B292" t="s">
        <v>253</v>
      </c>
      <c r="M292" t="str">
        <f>IF(ISERROR(INDEX(kind_of_nameforms,MATCH(E292,kind_of_forms,0),1)),"",INDEX(kind_of_nameforms,MATCH(E292,kind_of_forms,0),1))</f>
        <v/>
      </c>
    </row>
    <row r="295" spans="1:18" ht="15">
      <c r="A295" t="s">
        <v>404</v>
      </c>
    </row>
    <row r="296" spans="1:18" ht="15"/>
    <row r="297" spans="1:18" ht="15" customHeight="1">
      <c r="B297" t="s">
        <v>405</v>
      </c>
      <c r="C297" s="1"/>
      <c r="D297" s="1">
        <v>1</v>
      </c>
      <c r="E297" s="1"/>
      <c r="G297">
        <v>0</v>
      </c>
      <c r="J297" t="s">
        <v>519</v>
      </c>
      <c r="M297">
        <f>mergeValue(H297)</f>
        <v>0</v>
      </c>
      <c r="P297" t="str">
        <f>IF(ISERROR(MATCH(Q297,MODesc,0)),"n","y")</f>
        <v>n</v>
      </c>
      <c r="R297" t="str">
        <f>K297&amp;"("&amp;L297&amp;")"</f>
        <v>()</v>
      </c>
    </row>
    <row r="298" spans="1:18" ht="15" customHeight="1">
      <c r="C298" s="1"/>
      <c r="D298" s="1"/>
      <c r="E298" s="1"/>
      <c r="H298" t="s">
        <v>403</v>
      </c>
    </row>
    <row r="299" spans="1:18" ht="15"/>
    <row r="300" spans="1:18" ht="15">
      <c r="A300" t="s">
        <v>406</v>
      </c>
    </row>
    <row r="301" spans="1:18" ht="15"/>
    <row r="302" spans="1:18" ht="15" customHeight="1">
      <c r="B302" t="s">
        <v>405</v>
      </c>
      <c r="C302" s="1"/>
      <c r="F302" s="1"/>
      <c r="G302" s="1">
        <v>0</v>
      </c>
      <c r="H302" s="1"/>
      <c r="J302" t="s">
        <v>519</v>
      </c>
      <c r="M302">
        <f>mergeValue(H302)</f>
        <v>0</v>
      </c>
      <c r="R302" t="str">
        <f>K302&amp;"("&amp;L302&amp;")"</f>
        <v>()</v>
      </c>
    </row>
    <row r="303" spans="1:18" ht="15" customHeight="1">
      <c r="C303" s="1"/>
      <c r="F303" s="1"/>
      <c r="G303" s="1"/>
      <c r="H303" s="1"/>
      <c r="K303" t="s">
        <v>4</v>
      </c>
    </row>
    <row r="304" spans="1:18" ht="15"/>
    <row r="305" spans="1:18" ht="15">
      <c r="A305" t="s">
        <v>407</v>
      </c>
    </row>
    <row r="306" spans="1:18" ht="15"/>
    <row r="307" spans="1:18" ht="15" customHeight="1">
      <c r="B307" t="s">
        <v>405</v>
      </c>
      <c r="J307">
        <v>0</v>
      </c>
      <c r="M307">
        <f>mergeValue(H307)</f>
        <v>0</v>
      </c>
      <c r="R307" t="str">
        <f>K307&amp;" ("&amp;L307&amp;")"</f>
        <v xml:space="preserve"> ()</v>
      </c>
    </row>
    <row r="309" spans="1:18" ht="15"/>
    <row r="310" spans="1:18" ht="15">
      <c r="A310" t="s">
        <v>453</v>
      </c>
    </row>
    <row r="311" spans="1:18" ht="15"/>
    <row r="312" spans="1:18" ht="20.100000000000001" customHeight="1"/>
    <row r="313" spans="1:18" ht="15"/>
    <row r="314" spans="1:18" ht="15"/>
    <row r="315" spans="1:18" ht="15">
      <c r="A315" t="s">
        <v>468</v>
      </c>
    </row>
    <row r="316" spans="1:18" ht="15"/>
    <row r="317" spans="1:18" ht="20.100000000000001" customHeight="1">
      <c r="F317" t="s">
        <v>458</v>
      </c>
      <c r="G317" t="s">
        <v>458</v>
      </c>
    </row>
    <row r="318" spans="1:18" ht="15"/>
    <row r="319" spans="1:18" ht="15"/>
    <row r="320" spans="1:18" ht="15">
      <c r="A320" t="s">
        <v>469</v>
      </c>
    </row>
    <row r="321" spans="1:8" ht="15"/>
    <row r="322" spans="1:8" ht="20.100000000000001" customHeight="1">
      <c r="F322" t="s">
        <v>458</v>
      </c>
      <c r="H322" t="s">
        <v>458</v>
      </c>
    </row>
    <row r="323" spans="1:8" ht="15"/>
    <row r="324" spans="1:8" ht="15"/>
    <row r="325" spans="1:8" ht="15">
      <c r="A325" t="s">
        <v>470</v>
      </c>
    </row>
    <row r="326" spans="1:8" ht="15"/>
    <row r="327" spans="1:8" ht="20.100000000000001" customHeight="1">
      <c r="E327">
        <f>E326</f>
        <v>0</v>
      </c>
      <c r="F327" t="s">
        <v>458</v>
      </c>
      <c r="H327" t="s">
        <v>458</v>
      </c>
    </row>
    <row r="328" spans="1:8" ht="15"/>
    <row r="330" spans="1:8" ht="15">
      <c r="A330" t="s">
        <v>471</v>
      </c>
    </row>
    <row r="331" spans="1:8" ht="15"/>
    <row r="332" spans="1:8" ht="20.100000000000001" customHeight="1">
      <c r="E332">
        <f>E331</f>
        <v>0</v>
      </c>
      <c r="F332" t="s">
        <v>458</v>
      </c>
      <c r="H332" t="s">
        <v>458</v>
      </c>
    </row>
    <row r="335" spans="1:8" ht="17.100000000000001" customHeight="1">
      <c r="A335" t="s">
        <v>507</v>
      </c>
    </row>
    <row r="337" spans="1:9" ht="15">
      <c r="A337" s="1">
        <v>1</v>
      </c>
      <c r="F337" t="str">
        <f>"2." &amp;mergeValue(A337)</f>
        <v>2.1</v>
      </c>
      <c r="G337" t="s">
        <v>494</v>
      </c>
      <c r="I337" t="s">
        <v>591</v>
      </c>
    </row>
    <row r="338" spans="1:9" ht="15">
      <c r="A338" s="1"/>
      <c r="F338" t="str">
        <f>"3." &amp;mergeValue(A338)</f>
        <v>3.1</v>
      </c>
      <c r="G338" t="s">
        <v>495</v>
      </c>
      <c r="I338" t="s">
        <v>589</v>
      </c>
    </row>
    <row r="339" spans="1:9" ht="15">
      <c r="A339" s="1"/>
      <c r="F339" t="str">
        <f>"4."&amp;mergeValue(A339)</f>
        <v>4.1</v>
      </c>
      <c r="G339" t="s">
        <v>496</v>
      </c>
      <c r="H339" t="s">
        <v>458</v>
      </c>
    </row>
    <row r="340" spans="1:9" ht="15">
      <c r="A340" s="1"/>
      <c r="B340" s="1">
        <v>1</v>
      </c>
      <c r="F340" t="str">
        <f>"4."&amp;mergeValue(A340) &amp;"."&amp;mergeValue(B340)</f>
        <v>4.1.1</v>
      </c>
      <c r="G340" t="s">
        <v>593</v>
      </c>
      <c r="H340" t="str">
        <f>IF(region_name="","",region_name)</f>
        <v>Ленинградская область</v>
      </c>
      <c r="I340" t="s">
        <v>499</v>
      </c>
    </row>
    <row r="341" spans="1:9" ht="15">
      <c r="A341" s="1"/>
      <c r="B341" s="1"/>
      <c r="C341" s="1">
        <v>1</v>
      </c>
      <c r="F341" t="str">
        <f>"4."&amp;mergeValue(A341) &amp;"."&amp;mergeValue(B341)&amp;"."&amp;mergeValue(C341)</f>
        <v>4.1.1.1</v>
      </c>
      <c r="G341" t="s">
        <v>497</v>
      </c>
      <c r="I341" t="s">
        <v>500</v>
      </c>
    </row>
    <row r="342" spans="1:9" ht="33.75" customHeight="1">
      <c r="A342" s="1"/>
      <c r="B342" s="1"/>
      <c r="C342" s="1"/>
      <c r="D342">
        <v>1</v>
      </c>
      <c r="F342" t="str">
        <f>"4."&amp;mergeValue(A342) &amp;"."&amp;mergeValue(B342)&amp;"."&amp;mergeValue(C342)&amp;"."&amp;mergeValue(D342)</f>
        <v>4.1.1.1.1</v>
      </c>
      <c r="G342" t="s">
        <v>498</v>
      </c>
      <c r="I342" s="1" t="s">
        <v>592</v>
      </c>
    </row>
    <row r="343" spans="1:9" ht="15">
      <c r="A343" s="1"/>
      <c r="B343" s="1"/>
      <c r="C343" s="1"/>
      <c r="G343" t="s">
        <v>4</v>
      </c>
      <c r="I343" s="1"/>
    </row>
    <row r="344" spans="1:9" ht="15">
      <c r="A344" s="1"/>
      <c r="B344" s="1"/>
      <c r="G344" t="s">
        <v>403</v>
      </c>
    </row>
    <row r="345" spans="1:9" ht="15">
      <c r="A345" s="1"/>
      <c r="G345" t="s">
        <v>506</v>
      </c>
    </row>
    <row r="346" spans="1:9" ht="15">
      <c r="G346" t="s">
        <v>505</v>
      </c>
    </row>
  </sheetData>
  <sheetProtection formatColumns="0" formatRows="0"/>
  <dataConsolidate/>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0"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decimal" allowBlank="1" showErrorMessage="1" errorTitle="Ошибка" error="Допускается ввод только действительных чисел!" sqref="O244">
      <formula1>-9.99999999999999E+23</formula1>
      <formula2>9.99999999999999E+23</formula2>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sheetPr codeName="TEHSHEET">
    <tabColor indexed="47"/>
  </sheetPr>
  <dimension ref="A1:BC87"/>
  <sheetViews>
    <sheetView showGridLines="0" workbookViewId="0"/>
  </sheetViews>
  <sheetFormatPr defaultRowHeight="15"/>
  <cols>
    <col min="1" max="1" width="32.5703125" customWidth="1"/>
    <col min="4" max="6" width="26.5703125" customWidth="1"/>
    <col min="7" max="7" width="31.42578125" customWidth="1"/>
    <col min="8" max="8" width="40.85546875" customWidth="1"/>
    <col min="9" max="9" width="14.5703125" customWidth="1"/>
    <col min="10" max="10" width="26.85546875" customWidth="1"/>
    <col min="11" max="11" width="50" customWidth="1"/>
    <col min="12" max="13" width="10.7109375" customWidth="1"/>
    <col min="14" max="14" width="55.140625" customWidth="1"/>
    <col min="15" max="15" width="31.85546875" customWidth="1"/>
    <col min="16" max="16" width="23.85546875" customWidth="1"/>
    <col min="17" max="17" width="46.5703125" customWidth="1"/>
    <col min="18" max="18" width="24" bestFit="1" customWidth="1"/>
    <col min="19" max="19" width="20.5703125" customWidth="1"/>
    <col min="20" max="20" width="22" customWidth="1"/>
    <col min="21" max="22" width="26.42578125" customWidth="1"/>
    <col min="23" max="23" width="8.28515625" hidden="1" customWidth="1"/>
    <col min="24" max="24" width="59.7109375" customWidth="1"/>
    <col min="25" max="25" width="49.140625" customWidth="1"/>
    <col min="26" max="26" width="11.140625" customWidth="1"/>
    <col min="27" max="30" width="29" customWidth="1"/>
    <col min="32" max="32" width="34.7109375" customWidth="1"/>
    <col min="34" max="35" width="34.42578125" customWidth="1"/>
    <col min="37" max="37" width="24.5703125" customWidth="1"/>
    <col min="39" max="39" width="26.140625" customWidth="1"/>
    <col min="40" max="40" width="1.7109375" customWidth="1"/>
    <col min="42" max="43" width="47.85546875" customWidth="1"/>
    <col min="44" max="44" width="1.7109375" customWidth="1"/>
    <col min="45" max="45" width="21.42578125" customWidth="1"/>
    <col min="46" max="46" width="1.7109375" customWidth="1"/>
    <col min="47" max="47" width="31.28515625" bestFit="1" customWidth="1"/>
    <col min="48" max="48" width="1.7109375" customWidth="1"/>
    <col min="51" max="51" width="3.7109375" customWidth="1"/>
    <col min="52" max="52" width="20" customWidth="1"/>
    <col min="53" max="53" width="42.85546875" bestFit="1" customWidth="1"/>
    <col min="54" max="54" width="3.7109375" customWidth="1"/>
    <col min="55" max="55" width="55" customWidth="1"/>
  </cols>
  <sheetData>
    <row r="1" spans="1:55" ht="43.5" customHeight="1">
      <c r="A1" t="s">
        <v>67</v>
      </c>
      <c r="B1" t="s">
        <v>362</v>
      </c>
      <c r="C1" t="s">
        <v>86</v>
      </c>
      <c r="D1" t="s">
        <v>83</v>
      </c>
      <c r="E1" t="s">
        <v>185</v>
      </c>
      <c r="F1" t="s">
        <v>225</v>
      </c>
      <c r="G1" t="s">
        <v>202</v>
      </c>
      <c r="H1" t="s">
        <v>206</v>
      </c>
      <c r="I1" t="s">
        <v>224</v>
      </c>
      <c r="J1" t="s">
        <v>241</v>
      </c>
      <c r="K1" t="s">
        <v>245</v>
      </c>
      <c r="N1" t="s">
        <v>281</v>
      </c>
      <c r="O1" t="s">
        <v>272</v>
      </c>
      <c r="P1" t="s">
        <v>296</v>
      </c>
      <c r="Q1" t="s">
        <v>340</v>
      </c>
      <c r="R1" t="s">
        <v>21</v>
      </c>
      <c r="S1" t="s">
        <v>29</v>
      </c>
      <c r="T1" t="s">
        <v>35</v>
      </c>
      <c r="U1" t="s">
        <v>40</v>
      </c>
      <c r="W1" t="s">
        <v>325</v>
      </c>
      <c r="X1" t="s">
        <v>294</v>
      </c>
      <c r="Y1" t="s">
        <v>308</v>
      </c>
      <c r="AA1" t="s">
        <v>363</v>
      </c>
      <c r="AC1" t="s">
        <v>364</v>
      </c>
      <c r="AF1" t="s">
        <v>337</v>
      </c>
      <c r="AH1" t="s">
        <v>338</v>
      </c>
      <c r="AI1" t="s">
        <v>339</v>
      </c>
      <c r="AK1" t="s">
        <v>354</v>
      </c>
      <c r="AM1" t="s">
        <v>355</v>
      </c>
      <c r="AP1" t="s">
        <v>371</v>
      </c>
      <c r="AQ1" t="s">
        <v>370</v>
      </c>
      <c r="AS1" t="s">
        <v>376</v>
      </c>
      <c r="AU1" t="s">
        <v>384</v>
      </c>
      <c r="AW1" t="s">
        <v>548</v>
      </c>
      <c r="AX1" t="s">
        <v>549</v>
      </c>
      <c r="AZ1" s="1" t="s">
        <v>582</v>
      </c>
      <c r="BA1" s="1"/>
      <c r="BC1" t="s">
        <v>725</v>
      </c>
    </row>
    <row r="2" spans="1:55">
      <c r="A2" t="s">
        <v>101</v>
      </c>
      <c r="B2">
        <v>2000</v>
      </c>
      <c r="C2">
        <v>2013</v>
      </c>
      <c r="D2" t="s">
        <v>84</v>
      </c>
      <c r="E2" t="s">
        <v>186</v>
      </c>
      <c r="F2" t="s">
        <v>226</v>
      </c>
      <c r="G2" t="s">
        <v>200</v>
      </c>
      <c r="H2" t="s">
        <v>204</v>
      </c>
      <c r="I2" t="s">
        <v>93</v>
      </c>
      <c r="J2" t="s">
        <v>242</v>
      </c>
      <c r="K2" t="s">
        <v>246</v>
      </c>
      <c r="L2" t="s">
        <v>246</v>
      </c>
      <c r="M2">
        <v>1</v>
      </c>
      <c r="N2" t="s">
        <v>285</v>
      </c>
      <c r="O2" t="s">
        <v>643</v>
      </c>
      <c r="P2" t="s">
        <v>42</v>
      </c>
      <c r="Q2" t="s">
        <v>3</v>
      </c>
      <c r="R2" t="s">
        <v>24</v>
      </c>
      <c r="S2" t="s">
        <v>26</v>
      </c>
      <c r="T2" t="s">
        <v>30</v>
      </c>
      <c r="U2" t="s">
        <v>36</v>
      </c>
      <c r="V2">
        <v>1</v>
      </c>
      <c r="X2" t="s">
        <v>613</v>
      </c>
      <c r="Y2" t="s">
        <v>638</v>
      </c>
      <c r="AA2" t="s">
        <v>718</v>
      </c>
      <c r="AB2" t="s">
        <v>718</v>
      </c>
      <c r="AC2" t="s">
        <v>310</v>
      </c>
      <c r="AD2" t="s">
        <v>310</v>
      </c>
      <c r="AF2" t="s">
        <v>36</v>
      </c>
      <c r="AH2" t="s">
        <v>342</v>
      </c>
      <c r="AI2" t="s">
        <v>342</v>
      </c>
      <c r="AK2" t="s">
        <v>346</v>
      </c>
      <c r="AM2" t="s">
        <v>356</v>
      </c>
      <c r="AP2" s="4" t="s">
        <v>613</v>
      </c>
      <c r="AQ2" t="s">
        <v>771</v>
      </c>
      <c r="AS2" t="s">
        <v>374</v>
      </c>
      <c r="AU2" t="s">
        <v>377</v>
      </c>
      <c r="AW2" t="s">
        <v>550</v>
      </c>
      <c r="AX2" t="s">
        <v>550</v>
      </c>
      <c r="AZ2" t="s">
        <v>583</v>
      </c>
      <c r="BA2" t="s">
        <v>584</v>
      </c>
      <c r="BC2" t="s">
        <v>726</v>
      </c>
    </row>
    <row r="3" spans="1:55">
      <c r="A3" t="s">
        <v>102</v>
      </c>
      <c r="B3">
        <v>2001</v>
      </c>
      <c r="C3">
        <v>2014</v>
      </c>
      <c r="D3" t="s">
        <v>85</v>
      </c>
      <c r="E3" t="s">
        <v>187</v>
      </c>
      <c r="F3" t="s">
        <v>227</v>
      </c>
      <c r="G3" t="s">
        <v>201</v>
      </c>
      <c r="H3" t="s">
        <v>205</v>
      </c>
      <c r="I3" t="s">
        <v>49</v>
      </c>
      <c r="J3" t="s">
        <v>282</v>
      </c>
      <c r="K3" t="s">
        <v>248</v>
      </c>
      <c r="L3" t="s">
        <v>248</v>
      </c>
      <c r="M3">
        <v>2</v>
      </c>
      <c r="N3" t="s">
        <v>259</v>
      </c>
      <c r="O3" t="s">
        <v>644</v>
      </c>
      <c r="P3" t="s">
        <v>43</v>
      </c>
      <c r="Q3" t="s">
        <v>301</v>
      </c>
      <c r="R3" t="s">
        <v>303</v>
      </c>
      <c r="S3" t="s">
        <v>27</v>
      </c>
      <c r="T3" t="s">
        <v>31</v>
      </c>
      <c r="U3" t="s">
        <v>37</v>
      </c>
      <c r="V3">
        <v>2</v>
      </c>
      <c r="X3" t="s">
        <v>771</v>
      </c>
      <c r="Y3" t="s">
        <v>638</v>
      </c>
      <c r="AA3" t="s">
        <v>719</v>
      </c>
      <c r="AB3" t="s">
        <v>719</v>
      </c>
      <c r="AC3" t="s">
        <v>311</v>
      </c>
      <c r="AD3" t="s">
        <v>311</v>
      </c>
      <c r="AF3" t="s">
        <v>37</v>
      </c>
      <c r="AH3" t="s">
        <v>365</v>
      </c>
      <c r="AI3" t="s">
        <v>344</v>
      </c>
      <c r="AK3" t="s">
        <v>347</v>
      </c>
      <c r="AM3" t="s">
        <v>357</v>
      </c>
      <c r="AP3" s="4" t="s">
        <v>772</v>
      </c>
      <c r="AQ3" t="s">
        <v>614</v>
      </c>
      <c r="AS3" t="s">
        <v>375</v>
      </c>
      <c r="AU3" t="s">
        <v>378</v>
      </c>
      <c r="AW3" t="s">
        <v>551</v>
      </c>
      <c r="AX3" t="s">
        <v>551</v>
      </c>
      <c r="AZ3" t="s">
        <v>654</v>
      </c>
      <c r="BA3" t="s">
        <v>653</v>
      </c>
      <c r="BC3" t="s">
        <v>727</v>
      </c>
    </row>
    <row r="4" spans="1:55">
      <c r="A4" t="s">
        <v>103</v>
      </c>
      <c r="B4">
        <v>2002</v>
      </c>
      <c r="C4">
        <v>2015</v>
      </c>
      <c r="E4" t="s">
        <v>188</v>
      </c>
      <c r="F4" t="s">
        <v>228</v>
      </c>
      <c r="H4" t="s">
        <v>2</v>
      </c>
      <c r="I4" t="s">
        <v>50</v>
      </c>
      <c r="J4" t="s">
        <v>283</v>
      </c>
      <c r="K4" t="s">
        <v>249</v>
      </c>
      <c r="L4" t="s">
        <v>249</v>
      </c>
      <c r="M4">
        <v>3</v>
      </c>
      <c r="N4" t="s">
        <v>286</v>
      </c>
      <c r="O4" t="s">
        <v>645</v>
      </c>
      <c r="Q4" t="s">
        <v>23</v>
      </c>
      <c r="R4" t="s">
        <v>774</v>
      </c>
      <c r="S4" t="s">
        <v>28</v>
      </c>
      <c r="T4" t="s">
        <v>32</v>
      </c>
      <c r="U4" t="s">
        <v>38</v>
      </c>
      <c r="V4">
        <v>3</v>
      </c>
      <c r="X4" t="s">
        <v>762</v>
      </c>
      <c r="Y4" t="s">
        <v>638</v>
      </c>
      <c r="AC4" t="s">
        <v>312</v>
      </c>
      <c r="AD4" t="s">
        <v>312</v>
      </c>
      <c r="AF4" t="s">
        <v>38</v>
      </c>
      <c r="AH4" t="s">
        <v>368</v>
      </c>
      <c r="AK4" t="s">
        <v>348</v>
      </c>
      <c r="AM4" t="s">
        <v>358</v>
      </c>
      <c r="AP4" s="4" t="s">
        <v>771</v>
      </c>
      <c r="AQ4" t="s">
        <v>615</v>
      </c>
      <c r="AS4" t="s">
        <v>345</v>
      </c>
      <c r="AU4" t="s">
        <v>379</v>
      </c>
      <c r="AW4" t="s">
        <v>552</v>
      </c>
      <c r="AX4" t="s">
        <v>552</v>
      </c>
      <c r="AZ4" t="s">
        <v>664</v>
      </c>
      <c r="BA4" t="s">
        <v>663</v>
      </c>
      <c r="BC4" t="s">
        <v>728</v>
      </c>
    </row>
    <row r="5" spans="1:55">
      <c r="A5" t="s">
        <v>104</v>
      </c>
      <c r="B5">
        <v>2003</v>
      </c>
      <c r="C5">
        <v>2016</v>
      </c>
      <c r="E5" t="s">
        <v>189</v>
      </c>
      <c r="F5" t="s">
        <v>229</v>
      </c>
      <c r="I5" t="s">
        <v>51</v>
      </c>
      <c r="K5" t="s">
        <v>247</v>
      </c>
      <c r="L5" t="s">
        <v>247</v>
      </c>
      <c r="M5">
        <v>4</v>
      </c>
      <c r="N5" t="s">
        <v>287</v>
      </c>
      <c r="O5" t="s">
        <v>646</v>
      </c>
      <c r="Q5" t="s">
        <v>302</v>
      </c>
      <c r="R5" t="s">
        <v>304</v>
      </c>
      <c r="T5" t="s">
        <v>33</v>
      </c>
      <c r="U5" t="s">
        <v>39</v>
      </c>
      <c r="V5">
        <v>4</v>
      </c>
      <c r="X5" t="s">
        <v>614</v>
      </c>
      <c r="Y5" t="s">
        <v>662</v>
      </c>
      <c r="Z5">
        <v>1</v>
      </c>
      <c r="AF5" t="s">
        <v>327</v>
      </c>
      <c r="AH5" t="s">
        <v>366</v>
      </c>
      <c r="AK5" t="s">
        <v>349</v>
      </c>
      <c r="AM5" t="s">
        <v>359</v>
      </c>
      <c r="AP5" s="4" t="s">
        <v>614</v>
      </c>
      <c r="AQ5" t="s">
        <v>762</v>
      </c>
      <c r="AU5" t="s">
        <v>380</v>
      </c>
      <c r="AW5" t="s">
        <v>553</v>
      </c>
      <c r="AX5" t="s">
        <v>553</v>
      </c>
      <c r="AZ5" t="s">
        <v>665</v>
      </c>
      <c r="BA5" t="s">
        <v>671</v>
      </c>
      <c r="BC5" t="s">
        <v>729</v>
      </c>
    </row>
    <row r="6" spans="1:55">
      <c r="A6" t="s">
        <v>105</v>
      </c>
      <c r="B6">
        <v>2004</v>
      </c>
      <c r="C6">
        <v>2017</v>
      </c>
      <c r="E6" t="s">
        <v>190</v>
      </c>
      <c r="G6" t="s">
        <v>291</v>
      </c>
      <c r="H6" t="s">
        <v>258</v>
      </c>
      <c r="I6" t="s">
        <v>68</v>
      </c>
      <c r="J6" t="s">
        <v>264</v>
      </c>
      <c r="N6" t="s">
        <v>288</v>
      </c>
      <c r="O6" t="s">
        <v>647</v>
      </c>
      <c r="R6" t="s">
        <v>3</v>
      </c>
      <c r="T6" t="s">
        <v>34</v>
      </c>
      <c r="U6" t="s">
        <v>327</v>
      </c>
      <c r="V6">
        <v>5</v>
      </c>
      <c r="X6" t="s">
        <v>615</v>
      </c>
      <c r="Y6" t="s">
        <v>672</v>
      </c>
      <c r="AH6" t="s">
        <v>367</v>
      </c>
      <c r="AK6" t="s">
        <v>350</v>
      </c>
      <c r="AM6" t="s">
        <v>360</v>
      </c>
      <c r="AP6" s="4" t="s">
        <v>615</v>
      </c>
      <c r="AQ6" t="s">
        <v>616</v>
      </c>
      <c r="AU6" t="s">
        <v>381</v>
      </c>
      <c r="AW6" t="s">
        <v>554</v>
      </c>
      <c r="AX6" t="s">
        <v>554</v>
      </c>
      <c r="AZ6" t="s">
        <v>666</v>
      </c>
      <c r="BA6" t="s">
        <v>676</v>
      </c>
    </row>
    <row r="7" spans="1:55">
      <c r="A7" t="s">
        <v>106</v>
      </c>
      <c r="B7">
        <v>2005</v>
      </c>
      <c r="E7" t="s">
        <v>191</v>
      </c>
      <c r="G7" t="s">
        <v>255</v>
      </c>
      <c r="H7" t="s">
        <v>257</v>
      </c>
      <c r="I7" t="s">
        <v>69</v>
      </c>
      <c r="J7" t="s">
        <v>284</v>
      </c>
      <c r="N7" t="s">
        <v>289</v>
      </c>
      <c r="O7" t="s">
        <v>648</v>
      </c>
      <c r="U7" t="s">
        <v>85</v>
      </c>
      <c r="V7" t="s">
        <v>69</v>
      </c>
      <c r="X7" t="s">
        <v>616</v>
      </c>
      <c r="Y7" t="s">
        <v>662</v>
      </c>
      <c r="AH7" t="s">
        <v>343</v>
      </c>
      <c r="AK7" t="s">
        <v>351</v>
      </c>
      <c r="AM7" t="s">
        <v>361</v>
      </c>
      <c r="AP7" s="4" t="s">
        <v>762</v>
      </c>
      <c r="AQ7" t="s">
        <v>617</v>
      </c>
      <c r="AU7" t="s">
        <v>382</v>
      </c>
      <c r="AW7" t="s">
        <v>555</v>
      </c>
      <c r="AX7" t="s">
        <v>555</v>
      </c>
      <c r="AZ7" t="s">
        <v>684</v>
      </c>
      <c r="BA7" t="s">
        <v>685</v>
      </c>
    </row>
    <row r="8" spans="1:55">
      <c r="A8" t="s">
        <v>107</v>
      </c>
      <c r="B8">
        <v>2006</v>
      </c>
      <c r="E8" t="s">
        <v>192</v>
      </c>
      <c r="G8" t="s">
        <v>256</v>
      </c>
      <c r="H8" t="s">
        <v>263</v>
      </c>
      <c r="I8" t="s">
        <v>183</v>
      </c>
      <c r="J8" t="s">
        <v>280</v>
      </c>
      <c r="N8" t="s">
        <v>290</v>
      </c>
      <c r="O8" t="s">
        <v>649</v>
      </c>
      <c r="V8" t="s">
        <v>183</v>
      </c>
      <c r="X8" t="s">
        <v>617</v>
      </c>
      <c r="Y8" t="s">
        <v>662</v>
      </c>
      <c r="AK8" t="s">
        <v>352</v>
      </c>
      <c r="AP8" s="4" t="s">
        <v>616</v>
      </c>
      <c r="AQ8" t="s">
        <v>620</v>
      </c>
      <c r="AU8" t="s">
        <v>383</v>
      </c>
      <c r="AW8" t="s">
        <v>556</v>
      </c>
      <c r="AX8" t="s">
        <v>556</v>
      </c>
      <c r="AZ8" t="s">
        <v>692</v>
      </c>
      <c r="BA8" t="s">
        <v>691</v>
      </c>
    </row>
    <row r="9" spans="1:55">
      <c r="A9" t="s">
        <v>108</v>
      </c>
      <c r="B9">
        <v>2007</v>
      </c>
      <c r="E9" t="s">
        <v>193</v>
      </c>
      <c r="G9" t="s">
        <v>263</v>
      </c>
      <c r="I9" t="s">
        <v>184</v>
      </c>
      <c r="O9" t="s">
        <v>650</v>
      </c>
      <c r="V9" t="s">
        <v>184</v>
      </c>
      <c r="X9" t="s">
        <v>618</v>
      </c>
      <c r="Y9" t="s">
        <v>638</v>
      </c>
      <c r="Z9">
        <v>1</v>
      </c>
      <c r="AK9" t="s">
        <v>353</v>
      </c>
      <c r="AP9" s="4" t="s">
        <v>617</v>
      </c>
      <c r="AQ9" t="s">
        <v>619</v>
      </c>
      <c r="AW9" t="s">
        <v>557</v>
      </c>
      <c r="AX9" t="s">
        <v>557</v>
      </c>
      <c r="AZ9" t="s">
        <v>769</v>
      </c>
      <c r="BA9" t="s">
        <v>603</v>
      </c>
    </row>
    <row r="10" spans="1:55">
      <c r="A10" t="s">
        <v>109</v>
      </c>
      <c r="B10">
        <v>2008</v>
      </c>
      <c r="E10" t="s">
        <v>194</v>
      </c>
      <c r="I10" t="s">
        <v>208</v>
      </c>
      <c r="O10" t="s">
        <v>651</v>
      </c>
      <c r="V10" t="s">
        <v>208</v>
      </c>
      <c r="X10" t="s">
        <v>619</v>
      </c>
      <c r="Y10" t="s">
        <v>686</v>
      </c>
      <c r="AP10" s="4" t="s">
        <v>620</v>
      </c>
      <c r="AQ10" t="s">
        <v>618</v>
      </c>
      <c r="AW10" t="s">
        <v>558</v>
      </c>
      <c r="AX10" t="s">
        <v>558</v>
      </c>
    </row>
    <row r="11" spans="1:55">
      <c r="A11" t="s">
        <v>110</v>
      </c>
      <c r="B11">
        <v>2009</v>
      </c>
      <c r="E11" t="s">
        <v>195</v>
      </c>
      <c r="I11" t="s">
        <v>209</v>
      </c>
      <c r="O11" t="s">
        <v>652</v>
      </c>
      <c r="V11" t="s">
        <v>209</v>
      </c>
      <c r="X11" t="s">
        <v>620</v>
      </c>
      <c r="Y11" t="s">
        <v>674</v>
      </c>
      <c r="AP11" s="4" t="s">
        <v>619</v>
      </c>
      <c r="AQ11" t="s">
        <v>613</v>
      </c>
      <c r="AW11" t="s">
        <v>559</v>
      </c>
      <c r="AX11" t="s">
        <v>559</v>
      </c>
    </row>
    <row r="12" spans="1:55">
      <c r="A12" t="s">
        <v>65</v>
      </c>
      <c r="B12">
        <v>2010</v>
      </c>
      <c r="E12" t="s">
        <v>196</v>
      </c>
      <c r="G12" t="s">
        <v>292</v>
      </c>
      <c r="H12" t="s">
        <v>260</v>
      </c>
      <c r="I12" t="s">
        <v>210</v>
      </c>
      <c r="O12" t="s">
        <v>3</v>
      </c>
      <c r="V12" t="s">
        <v>210</v>
      </c>
      <c r="X12" t="s">
        <v>765</v>
      </c>
      <c r="Y12" t="s">
        <v>638</v>
      </c>
      <c r="AP12" s="4" t="s">
        <v>618</v>
      </c>
      <c r="AW12" t="s">
        <v>209</v>
      </c>
      <c r="AX12" t="s">
        <v>209</v>
      </c>
    </row>
    <row r="13" spans="1:55">
      <c r="A13" t="s">
        <v>111</v>
      </c>
      <c r="B13">
        <v>2011</v>
      </c>
      <c r="E13" t="s">
        <v>197</v>
      </c>
      <c r="G13" t="s">
        <v>261</v>
      </c>
      <c r="H13" t="s">
        <v>262</v>
      </c>
      <c r="I13" t="s">
        <v>211</v>
      </c>
      <c r="V13" t="s">
        <v>211</v>
      </c>
      <c r="AW13" t="s">
        <v>210</v>
      </c>
      <c r="AX13" t="s">
        <v>210</v>
      </c>
    </row>
    <row r="14" spans="1:55">
      <c r="A14" t="s">
        <v>66</v>
      </c>
      <c r="B14">
        <v>2012</v>
      </c>
      <c r="G14" t="s">
        <v>263</v>
      </c>
      <c r="H14" t="s">
        <v>263</v>
      </c>
      <c r="I14" t="s">
        <v>212</v>
      </c>
      <c r="N14" t="s">
        <v>316</v>
      </c>
      <c r="V14">
        <v>13</v>
      </c>
      <c r="X14" t="s">
        <v>772</v>
      </c>
      <c r="Y14" t="s">
        <v>638</v>
      </c>
      <c r="AW14" t="s">
        <v>211</v>
      </c>
      <c r="AX14" t="s">
        <v>211</v>
      </c>
    </row>
    <row r="15" spans="1:55">
      <c r="A15" t="s">
        <v>441</v>
      </c>
      <c r="B15">
        <v>2013</v>
      </c>
      <c r="I15" t="s">
        <v>213</v>
      </c>
      <c r="N15" t="s">
        <v>324</v>
      </c>
      <c r="AW15" t="s">
        <v>212</v>
      </c>
      <c r="AX15" t="s">
        <v>212</v>
      </c>
    </row>
    <row r="16" spans="1:55" ht="21" customHeight="1">
      <c r="A16" t="s">
        <v>112</v>
      </c>
      <c r="B16">
        <v>2014</v>
      </c>
      <c r="I16" t="s">
        <v>214</v>
      </c>
      <c r="N16" t="s">
        <v>323</v>
      </c>
      <c r="AW16" t="s">
        <v>213</v>
      </c>
      <c r="AX16" t="s">
        <v>213</v>
      </c>
    </row>
    <row r="17" spans="1:50" ht="21" customHeight="1">
      <c r="A17" t="s">
        <v>113</v>
      </c>
      <c r="B17">
        <v>2015</v>
      </c>
      <c r="I17" t="s">
        <v>215</v>
      </c>
      <c r="N17" t="s">
        <v>322</v>
      </c>
      <c r="AW17" t="s">
        <v>214</v>
      </c>
      <c r="AX17" t="s">
        <v>214</v>
      </c>
    </row>
    <row r="18" spans="1:50" ht="21" customHeight="1">
      <c r="A18" t="s">
        <v>114</v>
      </c>
      <c r="B18">
        <v>2016</v>
      </c>
      <c r="I18" t="s">
        <v>216</v>
      </c>
      <c r="N18" t="s">
        <v>321</v>
      </c>
      <c r="AW18" t="s">
        <v>215</v>
      </c>
      <c r="AX18" t="s">
        <v>215</v>
      </c>
    </row>
    <row r="19" spans="1:50" ht="21" customHeight="1">
      <c r="A19" t="s">
        <v>115</v>
      </c>
      <c r="B19">
        <v>2017</v>
      </c>
      <c r="I19" t="s">
        <v>217</v>
      </c>
      <c r="N19" t="s">
        <v>320</v>
      </c>
      <c r="AW19" t="s">
        <v>216</v>
      </c>
      <c r="AX19" t="s">
        <v>216</v>
      </c>
    </row>
    <row r="20" spans="1:50" ht="21" customHeight="1">
      <c r="A20" t="s">
        <v>116</v>
      </c>
      <c r="B20">
        <v>2018</v>
      </c>
      <c r="I20" t="s">
        <v>218</v>
      </c>
      <c r="N20" t="s">
        <v>319</v>
      </c>
      <c r="AW20" t="s">
        <v>217</v>
      </c>
      <c r="AX20" t="s">
        <v>217</v>
      </c>
    </row>
    <row r="21" spans="1:50" ht="21" customHeight="1">
      <c r="A21" t="s">
        <v>117</v>
      </c>
      <c r="B21">
        <v>2019</v>
      </c>
      <c r="I21" t="s">
        <v>219</v>
      </c>
      <c r="N21" t="s">
        <v>318</v>
      </c>
      <c r="AW21" t="s">
        <v>218</v>
      </c>
      <c r="AX21" t="s">
        <v>218</v>
      </c>
    </row>
    <row r="22" spans="1:50" ht="21" customHeight="1">
      <c r="A22" t="s">
        <v>118</v>
      </c>
      <c r="B22">
        <v>2020</v>
      </c>
      <c r="N22" t="s">
        <v>317</v>
      </c>
      <c r="AW22" t="s">
        <v>219</v>
      </c>
      <c r="AX22" t="s">
        <v>219</v>
      </c>
    </row>
    <row r="23" spans="1:50" ht="21" customHeight="1">
      <c r="A23" t="s">
        <v>119</v>
      </c>
      <c r="B23">
        <v>2021</v>
      </c>
      <c r="AW23" t="s">
        <v>560</v>
      </c>
      <c r="AX23" t="s">
        <v>560</v>
      </c>
    </row>
    <row r="24" spans="1:50" ht="21" customHeight="1">
      <c r="A24" t="s">
        <v>120</v>
      </c>
      <c r="B24">
        <v>2022</v>
      </c>
      <c r="AW24" t="s">
        <v>561</v>
      </c>
      <c r="AX24" t="s">
        <v>561</v>
      </c>
    </row>
    <row r="25" spans="1:50">
      <c r="A25" t="s">
        <v>121</v>
      </c>
      <c r="B25">
        <v>2023</v>
      </c>
      <c r="AW25" t="s">
        <v>562</v>
      </c>
      <c r="AX25" t="s">
        <v>562</v>
      </c>
    </row>
    <row r="26" spans="1:50">
      <c r="A26" t="s">
        <v>122</v>
      </c>
      <c r="B26">
        <v>2024</v>
      </c>
      <c r="AX26" t="s">
        <v>563</v>
      </c>
    </row>
    <row r="27" spans="1:50">
      <c r="A27" t="s">
        <v>123</v>
      </c>
      <c r="B27">
        <v>2025</v>
      </c>
      <c r="AX27" t="s">
        <v>564</v>
      </c>
    </row>
    <row r="28" spans="1:50">
      <c r="A28" t="s">
        <v>124</v>
      </c>
      <c r="H28" t="s">
        <v>408</v>
      </c>
      <c r="AX28" t="s">
        <v>565</v>
      </c>
    </row>
    <row r="29" spans="1:50">
      <c r="A29" t="s">
        <v>125</v>
      </c>
      <c r="D29" t="s">
        <v>409</v>
      </c>
      <c r="E29" t="str">
        <f>IF(periodStart = "","", periodStart)</f>
        <v>01.12.2022</v>
      </c>
      <c r="F29" t="str">
        <f>IF(periodEnd = "","", periodEnd)</f>
        <v>31.12.2023</v>
      </c>
      <c r="H29" t="s">
        <v>1700</v>
      </c>
      <c r="AX29" t="s">
        <v>566</v>
      </c>
    </row>
    <row r="30" spans="1:50">
      <c r="A30" t="s">
        <v>126</v>
      </c>
      <c r="AX30" t="s">
        <v>567</v>
      </c>
    </row>
    <row r="31" spans="1:50">
      <c r="A31" t="s">
        <v>127</v>
      </c>
      <c r="AX31" t="s">
        <v>568</v>
      </c>
    </row>
    <row r="32" spans="1:50">
      <c r="A32" t="s">
        <v>128</v>
      </c>
      <c r="D32" t="s">
        <v>410</v>
      </c>
      <c r="H32" t="s">
        <v>411</v>
      </c>
      <c r="O32" t="s">
        <v>643</v>
      </c>
      <c r="AX32" t="s">
        <v>569</v>
      </c>
    </row>
    <row r="33" spans="1:50">
      <c r="A33" t="s">
        <v>129</v>
      </c>
      <c r="O33" t="s">
        <v>644</v>
      </c>
      <c r="AX33" t="s">
        <v>570</v>
      </c>
    </row>
    <row r="34" spans="1:50">
      <c r="A34" t="s">
        <v>130</v>
      </c>
      <c r="O34" t="s">
        <v>645</v>
      </c>
      <c r="AX34" t="s">
        <v>571</v>
      </c>
    </row>
    <row r="35" spans="1:50">
      <c r="A35" t="s">
        <v>131</v>
      </c>
      <c r="O35" t="s">
        <v>646</v>
      </c>
      <c r="AX35" t="s">
        <v>572</v>
      </c>
    </row>
    <row r="36" spans="1:50">
      <c r="A36" t="s">
        <v>95</v>
      </c>
      <c r="O36" t="s">
        <v>647</v>
      </c>
      <c r="AX36" t="s">
        <v>573</v>
      </c>
    </row>
    <row r="37" spans="1:50">
      <c r="A37" t="s">
        <v>96</v>
      </c>
      <c r="O37" t="s">
        <v>648</v>
      </c>
      <c r="AX37" t="s">
        <v>574</v>
      </c>
    </row>
    <row r="38" spans="1:50">
      <c r="A38" t="s">
        <v>97</v>
      </c>
      <c r="O38" t="s">
        <v>649</v>
      </c>
      <c r="AX38" t="s">
        <v>575</v>
      </c>
    </row>
    <row r="39" spans="1:50">
      <c r="A39" t="s">
        <v>98</v>
      </c>
      <c r="O39" t="s">
        <v>650</v>
      </c>
      <c r="AX39" t="s">
        <v>523</v>
      </c>
    </row>
    <row r="40" spans="1:50">
      <c r="A40" t="s">
        <v>99</v>
      </c>
      <c r="O40" t="s">
        <v>651</v>
      </c>
      <c r="AX40" t="s">
        <v>524</v>
      </c>
    </row>
    <row r="41" spans="1:50">
      <c r="A41" t="s">
        <v>100</v>
      </c>
      <c r="O41" t="s">
        <v>652</v>
      </c>
      <c r="AX41" t="s">
        <v>525</v>
      </c>
    </row>
    <row r="42" spans="1:50">
      <c r="A42" t="s">
        <v>132</v>
      </c>
      <c r="AX42" t="s">
        <v>526</v>
      </c>
    </row>
    <row r="43" spans="1:50">
      <c r="A43" t="s">
        <v>133</v>
      </c>
      <c r="AX43" t="s">
        <v>527</v>
      </c>
    </row>
    <row r="44" spans="1:50">
      <c r="A44" t="s">
        <v>134</v>
      </c>
      <c r="AX44" t="s">
        <v>528</v>
      </c>
    </row>
    <row r="45" spans="1:50">
      <c r="A45" t="s">
        <v>135</v>
      </c>
      <c r="AX45" t="s">
        <v>529</v>
      </c>
    </row>
    <row r="46" spans="1:50">
      <c r="A46" t="s">
        <v>136</v>
      </c>
      <c r="AX46" t="s">
        <v>530</v>
      </c>
    </row>
    <row r="47" spans="1:50">
      <c r="A47" t="s">
        <v>157</v>
      </c>
      <c r="AX47" t="s">
        <v>531</v>
      </c>
    </row>
    <row r="48" spans="1:50">
      <c r="A48" t="s">
        <v>158</v>
      </c>
      <c r="AX48" t="s">
        <v>532</v>
      </c>
    </row>
    <row r="49" spans="1:50">
      <c r="A49" t="s">
        <v>159</v>
      </c>
      <c r="AX49" t="s">
        <v>533</v>
      </c>
    </row>
    <row r="50" spans="1:50">
      <c r="A50" t="s">
        <v>137</v>
      </c>
      <c r="AX50" t="s">
        <v>534</v>
      </c>
    </row>
    <row r="51" spans="1:50">
      <c r="A51" t="s">
        <v>138</v>
      </c>
      <c r="AX51" t="s">
        <v>535</v>
      </c>
    </row>
    <row r="52" spans="1:50">
      <c r="A52" t="s">
        <v>139</v>
      </c>
      <c r="AX52" t="s">
        <v>536</v>
      </c>
    </row>
    <row r="53" spans="1:50">
      <c r="A53" t="s">
        <v>140</v>
      </c>
      <c r="AX53" t="s">
        <v>537</v>
      </c>
    </row>
    <row r="54" spans="1:50">
      <c r="A54" t="s">
        <v>141</v>
      </c>
      <c r="AX54" t="s">
        <v>538</v>
      </c>
    </row>
    <row r="55" spans="1:50">
      <c r="A55" t="s">
        <v>142</v>
      </c>
      <c r="AX55" t="s">
        <v>539</v>
      </c>
    </row>
    <row r="56" spans="1:50">
      <c r="A56" t="s">
        <v>143</v>
      </c>
      <c r="AX56" t="s">
        <v>540</v>
      </c>
    </row>
    <row r="57" spans="1:50">
      <c r="A57" t="s">
        <v>388</v>
      </c>
      <c r="AX57" t="s">
        <v>541</v>
      </c>
    </row>
    <row r="58" spans="1:50">
      <c r="A58" t="s">
        <v>144</v>
      </c>
      <c r="AX58" t="s">
        <v>542</v>
      </c>
    </row>
    <row r="59" spans="1:50">
      <c r="A59" t="s">
        <v>145</v>
      </c>
      <c r="AX59" t="s">
        <v>543</v>
      </c>
    </row>
    <row r="60" spans="1:50">
      <c r="A60" t="s">
        <v>146</v>
      </c>
      <c r="AX60" t="s">
        <v>544</v>
      </c>
    </row>
    <row r="61" spans="1:50">
      <c r="A61" t="s">
        <v>147</v>
      </c>
      <c r="AX61" t="s">
        <v>545</v>
      </c>
    </row>
    <row r="62" spans="1:50">
      <c r="A62" t="s">
        <v>90</v>
      </c>
    </row>
    <row r="63" spans="1:50">
      <c r="A63" t="s">
        <v>148</v>
      </c>
    </row>
    <row r="64" spans="1:50">
      <c r="A64" t="s">
        <v>149</v>
      </c>
    </row>
    <row r="65" spans="1:1">
      <c r="A65" t="s">
        <v>150</v>
      </c>
    </row>
    <row r="66" spans="1:1">
      <c r="A66" t="s">
        <v>151</v>
      </c>
    </row>
    <row r="67" spans="1:1">
      <c r="A67" t="s">
        <v>152</v>
      </c>
    </row>
    <row r="68" spans="1:1">
      <c r="A68" t="s">
        <v>153</v>
      </c>
    </row>
    <row r="69" spans="1:1">
      <c r="A69" t="s">
        <v>154</v>
      </c>
    </row>
    <row r="70" spans="1:1">
      <c r="A70" t="s">
        <v>155</v>
      </c>
    </row>
    <row r="71" spans="1:1">
      <c r="A71" t="s">
        <v>156</v>
      </c>
    </row>
    <row r="72" spans="1:1">
      <c r="A72" t="s">
        <v>160</v>
      </c>
    </row>
    <row r="73" spans="1:1">
      <c r="A73" t="s">
        <v>161</v>
      </c>
    </row>
    <row r="74" spans="1:1">
      <c r="A74" t="s">
        <v>162</v>
      </c>
    </row>
    <row r="75" spans="1:1">
      <c r="A75" t="s">
        <v>163</v>
      </c>
    </row>
    <row r="76" spans="1:1">
      <c r="A76" t="s">
        <v>164</v>
      </c>
    </row>
    <row r="77" spans="1:1">
      <c r="A77" t="s">
        <v>165</v>
      </c>
    </row>
    <row r="78" spans="1:1">
      <c r="A78" t="s">
        <v>166</v>
      </c>
    </row>
    <row r="79" spans="1:1">
      <c r="A79" t="s">
        <v>94</v>
      </c>
    </row>
    <row r="80" spans="1:1">
      <c r="A80" t="s">
        <v>167</v>
      </c>
    </row>
    <row r="81" spans="1:1">
      <c r="A81" t="s">
        <v>168</v>
      </c>
    </row>
    <row r="82" spans="1:1">
      <c r="A82" t="s">
        <v>169</v>
      </c>
    </row>
    <row r="83" spans="1:1">
      <c r="A83" t="s">
        <v>44</v>
      </c>
    </row>
    <row r="84" spans="1:1">
      <c r="A84" t="s">
        <v>45</v>
      </c>
    </row>
    <row r="85" spans="1:1">
      <c r="A85" t="s">
        <v>46</v>
      </c>
    </row>
    <row r="86" spans="1:1">
      <c r="A86" t="s">
        <v>47</v>
      </c>
    </row>
    <row r="87" spans="1:1">
      <c r="A87" t="s">
        <v>48</v>
      </c>
    </row>
  </sheetData>
  <sheetProtection formatColumns="0" formatRows="0"/>
  <mergeCells count="1">
    <mergeCell ref="AZ1:BA1"/>
  </mergeCells>
  <phoneticPr fontId="0"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sheetPr codeName="modListTempFilter">
    <tabColor rgb="FFFFCC99"/>
  </sheetPr>
  <dimension ref="A1"/>
  <sheetViews>
    <sheetView showGridLines="0" workbookViewId="0"/>
  </sheetViews>
  <sheetFormatPr defaultRowHeight="15"/>
  <sheetData/>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modCheckCyan">
    <tabColor indexed="47"/>
  </sheetPr>
  <dimension ref="A1:A144"/>
  <sheetViews>
    <sheetView showGridLines="0" workbookViewId="0"/>
  </sheetViews>
  <sheetFormatPr defaultRowHeight="15"/>
  <sheetData>
    <row r="1" spans="1:1">
      <c r="A1">
        <f>IF('Форма 4.2.1 | Т-ТЭ | &gt;=25МВт'!$O$22="",1,0)</f>
        <v>1</v>
      </c>
    </row>
    <row r="2" spans="1:1">
      <c r="A2">
        <f>IF('Форма 4.2.1 | Т-ТЭ | &gt;=25МВт'!$O$23="",1,0)</f>
        <v>1</v>
      </c>
    </row>
    <row r="3" spans="1:1">
      <c r="A3">
        <f>IF('Форма 4.2.1 | Т-ТЭ | &gt;=25МВт'!$M$24="",1,0)</f>
        <v>1</v>
      </c>
    </row>
    <row r="4" spans="1:1">
      <c r="A4">
        <f>IF('Форма 4.2.1 | Т-ТЭ | &gt;=25МВт'!$R$24="",1,0)</f>
        <v>1</v>
      </c>
    </row>
    <row r="5" spans="1:1">
      <c r="A5">
        <f>IF('Форма 4.2.1 | Т-ТЭ | &gt;=25МВт'!$T$24="",1,0)</f>
        <v>1</v>
      </c>
    </row>
    <row r="6" spans="1:1">
      <c r="A6">
        <f>IF('Форма 4.2.1 | Т-ТЭ | &gt;=25МВт'!$S$24="",1,0)</f>
        <v>0</v>
      </c>
    </row>
    <row r="7" spans="1:1">
      <c r="A7">
        <f>IF('Форма 4.2.1 | Т-ТЭ | &gt;=25МВт'!$U$24="",1,0)</f>
        <v>0</v>
      </c>
    </row>
    <row r="8" spans="1:1">
      <c r="A8">
        <f>IF('Форма 4.2.1 | Т-ТЭ | ТСО'!$O$22="",1,0)</f>
        <v>1</v>
      </c>
    </row>
    <row r="9" spans="1:1">
      <c r="A9">
        <f>IF('Форма 4.2.1 | Т-ТЭ | ТСО'!$O$23="",1,0)</f>
        <v>1</v>
      </c>
    </row>
    <row r="10" spans="1:1">
      <c r="A10">
        <f>IF('Форма 4.2.1 | Т-ТЭ | ТСО'!$M$24="",1,0)</f>
        <v>1</v>
      </c>
    </row>
    <row r="11" spans="1:1">
      <c r="A11">
        <f>IF('Форма 4.2.1 | Т-ТЭ | ТСО'!$R$24="",1,0)</f>
        <v>1</v>
      </c>
    </row>
    <row r="12" spans="1:1">
      <c r="A12">
        <f>IF('Форма 4.2.1 | Т-ТЭ | ТСО'!$T$24="",1,0)</f>
        <v>1</v>
      </c>
    </row>
    <row r="13" spans="1:1">
      <c r="A13">
        <f>IF('Форма 4.2.1 | Т-ТЭ | ТСО'!$S$24="",1,0)</f>
        <v>0</v>
      </c>
    </row>
    <row r="14" spans="1:1">
      <c r="A14">
        <f>IF('Форма 4.2.1 | Т-ТЭ | ТСО'!$U$24="",1,0)</f>
        <v>0</v>
      </c>
    </row>
    <row r="15" spans="1:1">
      <c r="A15">
        <f>IF('Форма 4.2.1 | Т-ТЭ | потр'!$O$22="",1,0)</f>
        <v>0</v>
      </c>
    </row>
    <row r="16" spans="1:1">
      <c r="A16">
        <f>IF('Форма 4.2.1 | Т-ТЭ | потр'!$O$23="",1,0)</f>
        <v>0</v>
      </c>
    </row>
    <row r="17" spans="1:1">
      <c r="A17">
        <f>IF('Форма 4.2.1 | Т-ТЭ | потр'!$M$24="",1,0)</f>
        <v>0</v>
      </c>
    </row>
    <row r="18" spans="1:1">
      <c r="A18">
        <f>IF('Форма 4.2.1 | Т-ТЭ | потр'!$R$24="",1,0)</f>
        <v>0</v>
      </c>
    </row>
    <row r="19" spans="1:1">
      <c r="A19">
        <f>IF('Форма 4.2.1 | Т-ТЭ | потр'!$T$24="",1,0)</f>
        <v>0</v>
      </c>
    </row>
    <row r="20" spans="1:1">
      <c r="A20">
        <f>IF('Форма 4.2.1 | Т-ТЭ | потр'!$S$24="",1,0)</f>
        <v>0</v>
      </c>
    </row>
    <row r="21" spans="1:1">
      <c r="A21">
        <f>IF('Форма 4.2.1 | Т-ТЭ | потр'!$U$24="",1,0)</f>
        <v>0</v>
      </c>
    </row>
    <row r="22" spans="1:1">
      <c r="A22">
        <f>IF('Форма 4.2.1 | Т-ТЭ | предел'!$O$24="",1,0)</f>
        <v>1</v>
      </c>
    </row>
    <row r="23" spans="1:1">
      <c r="A23">
        <f>IF('Форма 4.2.1 | Т-ТЭ | предел'!$O$25="",1,0)</f>
        <v>1</v>
      </c>
    </row>
    <row r="24" spans="1:1">
      <c r="A24">
        <f>IF('Форма 4.2.1 | Т-ТЭ | предел'!$M$26="",1,0)</f>
        <v>1</v>
      </c>
    </row>
    <row r="25" spans="1:1">
      <c r="A25">
        <f>IF('Форма 4.2.1 | Т-ТЭ | предел'!$R$26="",1,0)</f>
        <v>1</v>
      </c>
    </row>
    <row r="26" spans="1:1">
      <c r="A26">
        <f>IF('Форма 4.2.1 | Т-ТЭ | предел'!$T$26="",1,0)</f>
        <v>1</v>
      </c>
    </row>
    <row r="27" spans="1:1">
      <c r="A27">
        <f>IF('Форма 4.2.1 | Т-ТЭ | предел'!$O$7="",1,0)</f>
        <v>0</v>
      </c>
    </row>
    <row r="28" spans="1:1">
      <c r="A28">
        <f>IF('Форма 4.2.1 | Т-ТЭ | предел'!$S$26="",1,0)</f>
        <v>0</v>
      </c>
    </row>
    <row r="29" spans="1:1">
      <c r="A29">
        <f>IF('Форма 4.2.1 | Т-ТЭ | предел'!$U$26="",1,0)</f>
        <v>0</v>
      </c>
    </row>
    <row r="30" spans="1:1">
      <c r="A30">
        <f>IF('Форма 4.2.1 | Т-ТЭ | индикат'!$O$7="",1,0)</f>
        <v>1</v>
      </c>
    </row>
    <row r="31" spans="1:1">
      <c r="A31">
        <f>IF('Форма 4.2.1 | Т-ТЭ | индикат'!$O$24="",1,0)</f>
        <v>1</v>
      </c>
    </row>
    <row r="32" spans="1:1">
      <c r="A32">
        <f>IF('Форма 4.2.1 | Т-ТЭ | индикат'!$O$25="",1,0)</f>
        <v>1</v>
      </c>
    </row>
    <row r="33" spans="1:1">
      <c r="A33">
        <f>IF('Форма 4.2.1 | Т-ТЭ | индикат'!$M$26="",1,0)</f>
        <v>1</v>
      </c>
    </row>
    <row r="34" spans="1:1">
      <c r="A34">
        <f>IF('Форма 4.2.1 | Т-ТЭ | индикат'!$R$26="",1,0)</f>
        <v>1</v>
      </c>
    </row>
    <row r="35" spans="1:1">
      <c r="A35">
        <f>IF('Форма 4.2.1 | Т-ТЭ | индикат'!$T$26="",1,0)</f>
        <v>1</v>
      </c>
    </row>
    <row r="36" spans="1:1">
      <c r="A36">
        <f>IF('Форма 4.2.1 | Т-ТЭ | индикат'!$S$26="",1,0)</f>
        <v>0</v>
      </c>
    </row>
    <row r="37" spans="1:1">
      <c r="A37">
        <f>IF('Форма 4.2.1 | Т-ТЭ | индикат'!$U$26="",1,0)</f>
        <v>0</v>
      </c>
    </row>
    <row r="38" spans="1:1">
      <c r="A38">
        <f>IF('Форма 4.2.1 | Резерв мощности'!$O$22="",1,0)</f>
        <v>1</v>
      </c>
    </row>
    <row r="39" spans="1:1">
      <c r="A39">
        <f>IF('Форма 4.2.1 | Резерв мощности'!$O$23="",1,0)</f>
        <v>1</v>
      </c>
    </row>
    <row r="40" spans="1:1">
      <c r="A40">
        <f>IF('Форма 4.2.1 | Резерв мощности'!$M$24="",1,0)</f>
        <v>1</v>
      </c>
    </row>
    <row r="41" spans="1:1">
      <c r="A41">
        <f>IF('Форма 4.2.1 | Резерв мощности'!$O$24="",1,0)</f>
        <v>1</v>
      </c>
    </row>
    <row r="42" spans="1:1">
      <c r="A42">
        <f>IF('Форма 4.2.1 | Резерв мощности'!$R$24="",1,0)</f>
        <v>1</v>
      </c>
    </row>
    <row r="43" spans="1:1">
      <c r="A43">
        <f>IF('Форма 4.2.1 | Резерв мощности'!$T$24="",1,0)</f>
        <v>1</v>
      </c>
    </row>
    <row r="44" spans="1:1">
      <c r="A44">
        <f>IF('Форма 4.2.1 | Резерв мощности'!$S$24="",1,0)</f>
        <v>0</v>
      </c>
    </row>
    <row r="45" spans="1:1">
      <c r="A45">
        <f>IF('Форма 4.2.1 | Резерв мощности'!$U$24="",1,0)</f>
        <v>0</v>
      </c>
    </row>
    <row r="46" spans="1:1">
      <c r="A46">
        <f>IF('Форма 4.2.2 | Т-ТН'!$O$23="",1,0)</f>
        <v>1</v>
      </c>
    </row>
    <row r="47" spans="1:1">
      <c r="A47">
        <f>IF('Форма 4.2.2 | Т-ТН'!$M$24="",1,0)</f>
        <v>1</v>
      </c>
    </row>
    <row r="48" spans="1:1">
      <c r="A48">
        <f>IF('Форма 4.2.2 | Т-ТН'!$R$24="",1,0)</f>
        <v>1</v>
      </c>
    </row>
    <row r="49" spans="1:1">
      <c r="A49">
        <f>IF('Форма 4.2.2 | Т-ТН'!$T$24="",1,0)</f>
        <v>1</v>
      </c>
    </row>
    <row r="50" spans="1:1">
      <c r="A50">
        <f>IF('Форма 4.2.2 | Т-ТН'!$S$24="",1,0)</f>
        <v>0</v>
      </c>
    </row>
    <row r="51" spans="1:1">
      <c r="A51">
        <f>IF('Форма 4.2.2 | Т-ТН'!$U$24="",1,0)</f>
        <v>0</v>
      </c>
    </row>
    <row r="52" spans="1:1">
      <c r="A52">
        <f>IF('Форма 4.2.2 | Т-передача ТЭ'!$O$23="",1,0)</f>
        <v>1</v>
      </c>
    </row>
    <row r="53" spans="1:1">
      <c r="A53">
        <f>IF('Форма 4.2.2 | Т-передача ТЭ'!$M$24="",1,0)</f>
        <v>1</v>
      </c>
    </row>
    <row r="54" spans="1:1">
      <c r="A54">
        <f>IF('Форма 4.2.2 | Т-передача ТЭ'!$R$24="",1,0)</f>
        <v>1</v>
      </c>
    </row>
    <row r="55" spans="1:1">
      <c r="A55">
        <f>IF('Форма 4.2.2 | Т-передача ТЭ'!$T$24="",1,0)</f>
        <v>1</v>
      </c>
    </row>
    <row r="56" spans="1:1">
      <c r="A56">
        <f>IF('Форма 4.2.2 | Т-передача ТЭ'!$S$24="",1,0)</f>
        <v>0</v>
      </c>
    </row>
    <row r="57" spans="1:1">
      <c r="A57">
        <f>IF('Форма 4.2.2 | Т-передача ТЭ'!$U$24="",1,0)</f>
        <v>0</v>
      </c>
    </row>
    <row r="58" spans="1:1">
      <c r="A58">
        <f>IF('Форма 4.2.2 | Т-передача ТН'!$O$23="",1,0)</f>
        <v>1</v>
      </c>
    </row>
    <row r="59" spans="1:1">
      <c r="A59">
        <f>IF('Форма 4.2.2 | Т-передача ТН'!$M$24="",1,0)</f>
        <v>1</v>
      </c>
    </row>
    <row r="60" spans="1:1">
      <c r="A60">
        <f>IF('Форма 4.2.2 | Т-передача ТН'!$R$24="",1,0)</f>
        <v>1</v>
      </c>
    </row>
    <row r="61" spans="1:1">
      <c r="A61">
        <f>IF('Форма 4.2.2 | Т-передача ТН'!$T$24="",1,0)</f>
        <v>1</v>
      </c>
    </row>
    <row r="62" spans="1:1">
      <c r="A62">
        <f>IF('Форма 4.2.2 | Т-передача ТН'!$S$24="",1,0)</f>
        <v>0</v>
      </c>
    </row>
    <row r="63" spans="1:1">
      <c r="A63">
        <f>IF('Форма 4.2.2 | Т-передача ТН'!$U$24="",1,0)</f>
        <v>0</v>
      </c>
    </row>
    <row r="64" spans="1:1">
      <c r="A64">
        <f>IF('Форма 4.2.3 | Т-гор.вода'!$O$23="",1,0)</f>
        <v>1</v>
      </c>
    </row>
    <row r="65" spans="1:1">
      <c r="A65">
        <f>IF('Форма 4.2.3 | Т-гор.вода'!$M$24="",1,0)</f>
        <v>0</v>
      </c>
    </row>
    <row r="66" spans="1:1">
      <c r="A66">
        <f>IF('Форма 4.2.3 | Т-гор.вода'!$W$24="",1,0)</f>
        <v>1</v>
      </c>
    </row>
    <row r="67" spans="1:1">
      <c r="A67">
        <f>IF('Форма 4.2.3 | Т-гор.вода'!$Y$24="",1,0)</f>
        <v>1</v>
      </c>
    </row>
    <row r="68" spans="1:1">
      <c r="A68">
        <f>IF('Форма 4.2.3 | Т-гор.вода'!$M$25="",1,0)</f>
        <v>1</v>
      </c>
    </row>
    <row r="69" spans="1:1">
      <c r="A69">
        <f>IF('Форма 4.2.3 | Т-гор.вода'!$X$24="",1,0)</f>
        <v>0</v>
      </c>
    </row>
    <row r="70" spans="1:1">
      <c r="A70">
        <f>IF('Форма 4.2.3 | Т-гор.вода'!$Z$24="",1,0)</f>
        <v>0</v>
      </c>
    </row>
    <row r="71" spans="1:1">
      <c r="A71">
        <f>IF('Форма 4.2.4 | Т-подкл'!$AB$23="",1,0)</f>
        <v>1</v>
      </c>
    </row>
    <row r="72" spans="1:1">
      <c r="A72">
        <f>IF('Форма 4.2.4 | Т-подкл'!$AD$23="",1,0)</f>
        <v>1</v>
      </c>
    </row>
    <row r="73" spans="1:1">
      <c r="A73">
        <f>IF('Форма 4.2.4 | Т-подкл'!$N$23="",1,0)</f>
        <v>0</v>
      </c>
    </row>
    <row r="74" spans="1:1">
      <c r="A74">
        <f>IF('Форма 4.2.4 | Т-подкл'!$R$23="",1,0)</f>
        <v>0</v>
      </c>
    </row>
    <row r="75" spans="1:1">
      <c r="A75">
        <f>IF('Форма 4.2.4 | Т-подкл'!$V$23="",1,0)</f>
        <v>0</v>
      </c>
    </row>
    <row r="76" spans="1:1">
      <c r="A76">
        <f>IF('Форма 4.2.4 | Т-подкл'!$AC$23="",1,0)</f>
        <v>0</v>
      </c>
    </row>
    <row r="77" spans="1:1">
      <c r="A77">
        <f>IF('Форма 4.2.4 | Т-подкл'!$AE$23="",1,0)</f>
        <v>0</v>
      </c>
    </row>
    <row r="78" spans="1:1">
      <c r="A78">
        <f>IF('Форма 4.2.5 | Т-подкл(инд)'!$M$23="",1,0)</f>
        <v>1</v>
      </c>
    </row>
    <row r="79" spans="1:1">
      <c r="A79">
        <f>IF('Форма 4.2.5 | Т-подкл(инд)'!$P$23="",1,0)</f>
        <v>1</v>
      </c>
    </row>
    <row r="80" spans="1:1">
      <c r="A80">
        <f>IF('Форма 4.2.5 | Т-подкл(инд)'!$Q$23="",1,0)</f>
        <v>1</v>
      </c>
    </row>
    <row r="81" spans="1:1">
      <c r="A81">
        <f>IF('Форма 4.2.5 | Т-подкл(инд)'!$R$23="",1,0)</f>
        <v>1</v>
      </c>
    </row>
    <row r="82" spans="1:1">
      <c r="A82">
        <f>IF('Форма 4.2.5 | Т-подкл(инд)'!$S$23="",1,0)</f>
        <v>1</v>
      </c>
    </row>
    <row r="83" spans="1:1">
      <c r="A83">
        <f>IF('Форма 4.2.5 | Т-подкл(инд)'!$T$23="",1,0)</f>
        <v>0</v>
      </c>
    </row>
    <row r="84" spans="1:1">
      <c r="A84">
        <f>IF('Форма 4.2.5 | Т-подкл(инд)'!$V$23="",1,0)</f>
        <v>0</v>
      </c>
    </row>
    <row r="85" spans="1:1">
      <c r="A85">
        <f>IF('Форма 4.7'!$E$12="",1,0)</f>
        <v>0</v>
      </c>
    </row>
    <row r="86" spans="1:1">
      <c r="A86">
        <f>IF('Форма 4.7'!$F$12="",1,0)</f>
        <v>0</v>
      </c>
    </row>
    <row r="87" spans="1:1">
      <c r="A87">
        <f>IF('Форма 4.8'!$G$11="",1,0)</f>
        <v>1</v>
      </c>
    </row>
    <row r="88" spans="1:1">
      <c r="A88">
        <f>IF('Форма 4.8'!$G$12="",1,0)</f>
        <v>1</v>
      </c>
    </row>
    <row r="89" spans="1:1">
      <c r="A89">
        <f>IF('Форма 4.8'!$H$12="",1,0)</f>
        <v>1</v>
      </c>
    </row>
    <row r="90" spans="1:1">
      <c r="A90">
        <f>IF('Форма 4.8'!$H$13="",1,0)</f>
        <v>1</v>
      </c>
    </row>
    <row r="91" spans="1:1">
      <c r="A91">
        <f>IF('Форма 4.8'!$E$15="",1,0)</f>
        <v>1</v>
      </c>
    </row>
    <row r="92" spans="1:1">
      <c r="A92">
        <f>IF('Форма 4.8'!$H$15="",1,0)</f>
        <v>1</v>
      </c>
    </row>
    <row r="93" spans="1:1">
      <c r="A93">
        <f>IF('Форма 4.8'!$G$18="",1,0)</f>
        <v>1</v>
      </c>
    </row>
    <row r="94" spans="1:1">
      <c r="A94">
        <f>IF('Форма 4.8'!$G$22="",1,0)</f>
        <v>1</v>
      </c>
    </row>
    <row r="95" spans="1:1">
      <c r="A95">
        <f>IF('Форма 4.8'!$G$25="",1,0)</f>
        <v>1</v>
      </c>
    </row>
    <row r="96" spans="1:1">
      <c r="A96">
        <f>IF('Форма 4.8'!$E$31="",1,0)</f>
        <v>1</v>
      </c>
    </row>
    <row r="97" spans="1:1">
      <c r="A97">
        <f>IF('Форма 4.8'!$H$31="",1,0)</f>
        <v>1</v>
      </c>
    </row>
    <row r="98" spans="1:1">
      <c r="A98">
        <f>IF('Форма 4.8'!$G$28="",1,0)</f>
        <v>1</v>
      </c>
    </row>
    <row r="99" spans="1:1">
      <c r="A99">
        <f>IF('Форма 1.0.2'!$E$12="",1,0)</f>
        <v>1</v>
      </c>
    </row>
    <row r="100" spans="1:1">
      <c r="A100">
        <f>IF('Форма 1.0.2'!$F$12="",1,0)</f>
        <v>1</v>
      </c>
    </row>
    <row r="101" spans="1:1">
      <c r="A101">
        <f>IF('Форма 1.0.2'!$G$12="",1,0)</f>
        <v>1</v>
      </c>
    </row>
    <row r="102" spans="1:1">
      <c r="A102">
        <f>IF('Форма 1.0.2'!$H$12="",1,0)</f>
        <v>1</v>
      </c>
    </row>
    <row r="103" spans="1:1">
      <c r="A103">
        <f>IF('Форма 1.0.2'!$I$12="",1,0)</f>
        <v>1</v>
      </c>
    </row>
    <row r="104" spans="1:1">
      <c r="A104">
        <f>IF('Форма 1.0.2'!$J$12="",1,0)</f>
        <v>1</v>
      </c>
    </row>
    <row r="105" spans="1:1">
      <c r="A105">
        <f>IF('Сведения об изменении'!$E$12="",1,0)</f>
        <v>1</v>
      </c>
    </row>
    <row r="106" spans="1:1">
      <c r="A106">
        <f>IF('Форма 4.2.4 | Т-подкл'!$AA$23="",1,0)</f>
        <v>1</v>
      </c>
    </row>
    <row r="107" spans="1:1">
      <c r="A107">
        <f>IF('Форма 4.2.4 | Т-подкл'!$Z$23="",1,0)</f>
        <v>1</v>
      </c>
    </row>
    <row r="108" spans="1:1">
      <c r="A108">
        <f>IF(Территории!$E$12="",1,0)</f>
        <v>0</v>
      </c>
    </row>
    <row r="109" spans="1:1">
      <c r="A109">
        <f>IF('Перечень тарифов'!$E$21="",1,0)</f>
        <v>0</v>
      </c>
    </row>
    <row r="110" spans="1:1">
      <c r="A110">
        <f>IF('Перечень тарифов'!$F$21="",1,0)</f>
        <v>0</v>
      </c>
    </row>
    <row r="111" spans="1:1">
      <c r="A111">
        <f>IF('Перечень тарифов'!$G$21="",1,0)</f>
        <v>0</v>
      </c>
    </row>
    <row r="112" spans="1:1">
      <c r="A112">
        <f>IF('Перечень тарифов'!$K$21="",1,0)</f>
        <v>0</v>
      </c>
    </row>
    <row r="113" spans="1:1">
      <c r="A113">
        <f>IF('Перечень тарифов'!$O$21="",1,0)</f>
        <v>0</v>
      </c>
    </row>
    <row r="114" spans="1:1">
      <c r="A114">
        <f>IF('Перечень тарифов'!$S$21="",1,0)</f>
        <v>0</v>
      </c>
    </row>
    <row r="115" spans="1:1">
      <c r="A115">
        <f>IF('Перечень тарифов'!$J$21="",1,0)</f>
        <v>0</v>
      </c>
    </row>
    <row r="116" spans="1:1">
      <c r="A116">
        <f>IF('Перечень тарифов'!$J$25="",1,0)</f>
        <v>0</v>
      </c>
    </row>
    <row r="117" spans="1:1">
      <c r="A117">
        <f>IF('Перечень тарифов'!$K$25="",1,0)</f>
        <v>0</v>
      </c>
    </row>
    <row r="118" spans="1:1">
      <c r="A118">
        <f>IF('Перечень тарифов'!$O$25="",1,0)</f>
        <v>0</v>
      </c>
    </row>
    <row r="119" spans="1:1">
      <c r="A119">
        <f>IF('Перечень тарифов'!$S$25="",1,0)</f>
        <v>0</v>
      </c>
    </row>
    <row r="120" spans="1:1">
      <c r="A120">
        <f>IF('Перечень тарифов'!$N$21="",1,0)</f>
        <v>0</v>
      </c>
    </row>
    <row r="121" spans="1:1">
      <c r="A121">
        <f>IF('Перечень тарифов'!$N$25="",1,0)</f>
        <v>0</v>
      </c>
    </row>
    <row r="122" spans="1:1">
      <c r="A122">
        <f>IF('Форма 4.2.1 | Т-ТЭ | потр'!$O$24="",1,0)</f>
        <v>0</v>
      </c>
    </row>
    <row r="123" spans="1:1">
      <c r="A123">
        <f>IF('Форма 4.2.1 | Т-ТЭ | потр'!$O$41="",1,0)</f>
        <v>0</v>
      </c>
    </row>
    <row r="124" spans="1:1">
      <c r="A124">
        <f>IF('Форма 4.2.1 | Т-ТЭ | потр'!$O$42="",1,0)</f>
        <v>0</v>
      </c>
    </row>
    <row r="125" spans="1:1">
      <c r="A125">
        <f>IF('Форма 4.2.1 | Т-ТЭ | потр'!$M$43="",1,0)</f>
        <v>0</v>
      </c>
    </row>
    <row r="126" spans="1:1">
      <c r="A126">
        <f>IF('Форма 4.2.1 | Т-ТЭ | потр'!$O$43="",1,0)</f>
        <v>0</v>
      </c>
    </row>
    <row r="127" spans="1:1">
      <c r="A127">
        <f>IF('Форма 4.2.1 | Т-ТЭ | потр'!$R$43="",1,0)</f>
        <v>0</v>
      </c>
    </row>
    <row r="128" spans="1:1">
      <c r="A128">
        <f>IF('Форма 4.2.1 | Т-ТЭ | потр'!$T$43="",1,0)</f>
        <v>0</v>
      </c>
    </row>
    <row r="129" spans="1:1">
      <c r="A129">
        <f>IF('Форма 4.2.1 | Т-ТЭ | потр'!$S$43="",1,0)</f>
        <v>0</v>
      </c>
    </row>
    <row r="130" spans="1:1">
      <c r="A130">
        <f>IF('Форма 4.2.1 | Т-ТЭ | потр'!$U$43="",1,0)</f>
        <v>0</v>
      </c>
    </row>
    <row r="131" spans="1:1">
      <c r="A131">
        <f>IF('Форма 4.2.1 | Т-ТЭ | потр'!$O$27="",1,0)</f>
        <v>0</v>
      </c>
    </row>
    <row r="132" spans="1:1">
      <c r="A132">
        <f>IF('Форма 4.2.1 | Т-ТЭ | потр'!$M$28="",1,0)</f>
        <v>0</v>
      </c>
    </row>
    <row r="133" spans="1:1">
      <c r="A133">
        <f>IF('Форма 4.2.1 | Т-ТЭ | потр'!$O$28="",1,0)</f>
        <v>0</v>
      </c>
    </row>
    <row r="134" spans="1:1">
      <c r="A134">
        <f>IF('Форма 4.2.1 | Т-ТЭ | потр'!$R$28="",1,0)</f>
        <v>0</v>
      </c>
    </row>
    <row r="135" spans="1:1">
      <c r="A135">
        <f>IF('Форма 4.2.1 | Т-ТЭ | потр'!$T$28="",1,0)</f>
        <v>0</v>
      </c>
    </row>
    <row r="136" spans="1:1">
      <c r="A136">
        <f>IF('Форма 4.2.1 | Т-ТЭ | потр'!$S$28="",1,0)</f>
        <v>0</v>
      </c>
    </row>
    <row r="137" spans="1:1">
      <c r="A137">
        <f>IF('Форма 4.2.1 | Т-ТЭ | потр'!$U$28="",1,0)</f>
        <v>0</v>
      </c>
    </row>
    <row r="138" spans="1:1">
      <c r="A138">
        <f>IF('Форма 4.2.1 | Т-ТЭ | потр'!$O$31="",1,0)</f>
        <v>0</v>
      </c>
    </row>
    <row r="139" spans="1:1">
      <c r="A139">
        <f>IF('Форма 4.2.1 | Т-ТЭ | потр'!$M$32="",1,0)</f>
        <v>0</v>
      </c>
    </row>
    <row r="140" spans="1:1">
      <c r="A140">
        <f>IF('Форма 4.2.1 | Т-ТЭ | потр'!$O$32="",1,0)</f>
        <v>0</v>
      </c>
    </row>
    <row r="141" spans="1:1">
      <c r="A141">
        <f>IF('Форма 4.2.1 | Т-ТЭ | потр'!$R$32="",1,0)</f>
        <v>0</v>
      </c>
    </row>
    <row r="142" spans="1:1">
      <c r="A142">
        <f>IF('Форма 4.2.1 | Т-ТЭ | потр'!$T$32="",1,0)</f>
        <v>0</v>
      </c>
    </row>
    <row r="143" spans="1:1">
      <c r="A143">
        <f>IF('Форма 4.2.1 | Т-ТЭ | потр'!$S$32="",1,0)</f>
        <v>0</v>
      </c>
    </row>
    <row r="144" spans="1:1">
      <c r="A144">
        <f>IF('Форма 4.2.1 | Т-ТЭ | потр'!$U$32="",1,0)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REESTR_LINK">
    <tabColor indexed="47"/>
  </sheetPr>
  <dimension ref="A1:C3"/>
  <sheetViews>
    <sheetView showGridLines="0" workbookViewId="0"/>
  </sheetViews>
  <sheetFormatPr defaultRowHeight="15"/>
  <cols>
    <col min="1" max="16384" width="9.140625" style="4"/>
  </cols>
  <sheetData>
    <row r="1" spans="1:3">
      <c r="A1" s="4" t="s">
        <v>512</v>
      </c>
      <c r="B1" s="4" t="s">
        <v>513</v>
      </c>
      <c r="C1" s="4" t="s">
        <v>67</v>
      </c>
    </row>
    <row r="2" spans="1:3">
      <c r="A2" s="4">
        <v>4189678</v>
      </c>
      <c r="B2" s="4" t="s">
        <v>1006</v>
      </c>
      <c r="C2" s="4" t="s">
        <v>1007</v>
      </c>
    </row>
    <row r="3" spans="1:3">
      <c r="A3" s="4">
        <v>4190415</v>
      </c>
      <c r="B3" s="4" t="s">
        <v>1008</v>
      </c>
      <c r="C3" s="4" t="s">
        <v>1007</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REESTR_DS">
    <tabColor rgb="FFFFCC99"/>
  </sheetPr>
  <dimension ref="B3:B6"/>
  <sheetViews>
    <sheetView showGridLines="0" workbookViewId="0"/>
  </sheetViews>
  <sheetFormatPr defaultRowHeight="15"/>
  <cols>
    <col min="2" max="2" width="66" customWidth="1"/>
  </cols>
  <sheetData>
    <row r="3" spans="2:2">
      <c r="B3" t="s">
        <v>1692</v>
      </c>
    </row>
    <row r="4" spans="2:2">
      <c r="B4" t="s">
        <v>516</v>
      </c>
    </row>
    <row r="5" spans="2:2">
      <c r="B5" t="s">
        <v>517</v>
      </c>
    </row>
    <row r="6" spans="2:2">
      <c r="B6"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modHTTP">
    <tabColor rgb="FFFFCC99"/>
  </sheetPr>
  <dimension ref="A1"/>
  <sheetViews>
    <sheetView showGridLines="0" workbookViewId="0"/>
  </sheetViews>
  <sheetFormatPr defaultRowHeight="15"/>
  <sheetData/>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modfrmRezimChoose">
    <tabColor indexed="47"/>
  </sheetPr>
  <dimension ref="A1"/>
  <sheetViews>
    <sheetView showGridLines="0" zoomScaleNormal="85" workbookViewId="0"/>
  </sheetViews>
  <sheetFormatPr defaultRowHeight="15"/>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sheetPr codeName="modSheetMain">
    <tabColor rgb="FFFFCC99"/>
  </sheetPr>
  <dimension ref="A1:B1"/>
  <sheetViews>
    <sheetView showGridLines="0" workbookViewId="0"/>
  </sheetViews>
  <sheetFormatPr defaultRowHeight="15"/>
  <cols>
    <col min="1" max="1" width="38.42578125" customWidth="1"/>
  </cols>
  <sheetData>
    <row r="1" spans="1:2">
      <c r="A1" t="s">
        <v>392</v>
      </c>
      <c r="B1" t="s">
        <v>393</v>
      </c>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sheetPr codeName="REESTR_VT">
    <tabColor indexed="47"/>
  </sheetPr>
  <dimension ref="A1:B12"/>
  <sheetViews>
    <sheetView showGridLines="0" workbookViewId="0"/>
  </sheetViews>
  <sheetFormatPr defaultRowHeight="15"/>
  <cols>
    <col min="1" max="1" width="9.140625" style="4"/>
    <col min="2" max="2" width="65.28515625" style="4" customWidth="1"/>
    <col min="3" max="3" width="41" style="4" customWidth="1"/>
    <col min="4" max="16384" width="9.140625" style="4"/>
  </cols>
  <sheetData>
    <row r="1" spans="1:2">
      <c r="A1" s="4" t="s">
        <v>330</v>
      </c>
      <c r="B1" s="4" t="s">
        <v>331</v>
      </c>
    </row>
    <row r="2" spans="1:2">
      <c r="A2" s="4">
        <v>4213775</v>
      </c>
      <c r="B2" s="4" t="s">
        <v>613</v>
      </c>
    </row>
    <row r="3" spans="1:2">
      <c r="A3" s="4">
        <v>4213784</v>
      </c>
      <c r="B3" s="4" t="s">
        <v>772</v>
      </c>
    </row>
    <row r="4" spans="1:2">
      <c r="A4" s="4">
        <v>4213781</v>
      </c>
      <c r="B4" s="4" t="s">
        <v>771</v>
      </c>
    </row>
    <row r="5" spans="1:2">
      <c r="A5" s="4">
        <v>4213776</v>
      </c>
      <c r="B5" s="4" t="s">
        <v>614</v>
      </c>
    </row>
    <row r="6" spans="1:2">
      <c r="A6" s="4">
        <v>4213777</v>
      </c>
      <c r="B6" s="4" t="s">
        <v>615</v>
      </c>
    </row>
    <row r="7" spans="1:2">
      <c r="A7" s="4">
        <v>4238670</v>
      </c>
      <c r="B7" s="4" t="s">
        <v>762</v>
      </c>
    </row>
    <row r="8" spans="1:2">
      <c r="A8" s="4">
        <v>4213778</v>
      </c>
      <c r="B8" s="4" t="s">
        <v>616</v>
      </c>
    </row>
    <row r="9" spans="1:2">
      <c r="A9" s="4">
        <v>4213780</v>
      </c>
      <c r="B9" s="4" t="s">
        <v>617</v>
      </c>
    </row>
    <row r="10" spans="1:2">
      <c r="A10" s="4">
        <v>4213779</v>
      </c>
      <c r="B10" s="4" t="s">
        <v>620</v>
      </c>
    </row>
    <row r="11" spans="1:2">
      <c r="A11" s="4">
        <v>4213783</v>
      </c>
      <c r="B11" s="4" t="s">
        <v>619</v>
      </c>
    </row>
    <row r="12" spans="1:2">
      <c r="A12" s="4">
        <v>4213782</v>
      </c>
      <c r="B12" s="4" t="s">
        <v>618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List00">
    <tabColor rgb="FFCCCCFF"/>
  </sheetPr>
  <dimension ref="A1:I54"/>
  <sheetViews>
    <sheetView showGridLines="0" tabSelected="1" topLeftCell="D1" zoomScale="80" zoomScaleNormal="80" workbookViewId="0">
      <selection activeCell="E5" sqref="E5:F5"/>
    </sheetView>
  </sheetViews>
  <sheetFormatPr defaultRowHeight="15"/>
  <cols>
    <col min="1" max="2" width="10.7109375" hidden="1" customWidth="1"/>
    <col min="3" max="3" width="3.7109375" hidden="1" customWidth="1"/>
    <col min="4" max="4" width="1.7109375" customWidth="1"/>
    <col min="5" max="5" width="55.28515625" customWidth="1"/>
    <col min="6" max="6" width="50.7109375" customWidth="1"/>
    <col min="7" max="7" width="3.7109375" customWidth="1"/>
    <col min="10" max="10" width="30" customWidth="1"/>
  </cols>
  <sheetData>
    <row r="1" spans="5:6" ht="3" customHeight="1">
      <c r="F1">
        <v>26524292</v>
      </c>
    </row>
    <row r="2" spans="5:6">
      <c r="E2" t="str">
        <f>"Код шаблона: " &amp; GetCode()</f>
        <v>Код шаблона: FAS.JKH.OPEN.INFO.PRICE.WARM</v>
      </c>
    </row>
    <row r="3" spans="5:6">
      <c r="E3" t="str">
        <f>"Версия " &amp; GetVersion()</f>
        <v>Версия 1.0.2</v>
      </c>
    </row>
    <row r="5" spans="5:6">
      <c r="E5" s="1" t="s">
        <v>770</v>
      </c>
      <c r="F5" s="1"/>
    </row>
    <row r="7" spans="5:6">
      <c r="E7" t="s">
        <v>52</v>
      </c>
      <c r="F7" t="s">
        <v>128</v>
      </c>
    </row>
    <row r="9" spans="5:6">
      <c r="E9" t="s">
        <v>474</v>
      </c>
      <c r="F9" t="s">
        <v>85</v>
      </c>
    </row>
    <row r="11" spans="5:6">
      <c r="E11" t="s">
        <v>472</v>
      </c>
      <c r="F11" t="s">
        <v>1009</v>
      </c>
    </row>
    <row r="12" spans="5:6">
      <c r="E12" t="s">
        <v>473</v>
      </c>
      <c r="F12" t="s">
        <v>1010</v>
      </c>
    </row>
    <row r="14" spans="5:6">
      <c r="E14" t="s">
        <v>369</v>
      </c>
      <c r="F14" t="s">
        <v>42</v>
      </c>
    </row>
    <row r="15" spans="5:6" hidden="1">
      <c r="E15" t="s">
        <v>299</v>
      </c>
      <c r="F15" t="s">
        <v>777</v>
      </c>
    </row>
    <row r="16" spans="5:6" hidden="1">
      <c r="E16" t="s">
        <v>600</v>
      </c>
    </row>
    <row r="17" spans="5:6">
      <c r="F17" t="s">
        <v>608</v>
      </c>
    </row>
    <row r="18" spans="5:6">
      <c r="E18" t="s">
        <v>502</v>
      </c>
      <c r="F18" t="s">
        <v>1682</v>
      </c>
    </row>
    <row r="19" spans="5:6">
      <c r="E19" t="s">
        <v>597</v>
      </c>
      <c r="F19" t="s">
        <v>1683</v>
      </c>
    </row>
    <row r="20" spans="5:6">
      <c r="E20" t="s">
        <v>596</v>
      </c>
      <c r="F20" t="s">
        <v>1699</v>
      </c>
    </row>
    <row r="21" spans="5:6">
      <c r="E21" t="s">
        <v>501</v>
      </c>
      <c r="F21" t="s">
        <v>1684</v>
      </c>
    </row>
    <row r="22" spans="5:6" hidden="1">
      <c r="F22" t="s">
        <v>609</v>
      </c>
    </row>
    <row r="23" spans="5:6" hidden="1">
      <c r="E23" t="s">
        <v>612</v>
      </c>
    </row>
    <row r="24" spans="5:6" hidden="1">
      <c r="E24" t="s">
        <v>611</v>
      </c>
    </row>
    <row r="25" spans="5:6" hidden="1">
      <c r="E25" t="s">
        <v>610</v>
      </c>
    </row>
    <row r="26" spans="5:6" hidden="1">
      <c r="E26" t="s">
        <v>501</v>
      </c>
    </row>
    <row r="27" spans="5:6" ht="35.1" customHeight="1"/>
    <row r="28" spans="5:6">
      <c r="E28" t="s">
        <v>170</v>
      </c>
      <c r="F28" t="s">
        <v>85</v>
      </c>
    </row>
    <row r="29" spans="5:6">
      <c r="E29" t="s">
        <v>79</v>
      </c>
      <c r="F29" t="s">
        <v>1060</v>
      </c>
    </row>
    <row r="30" spans="5:6" hidden="1">
      <c r="E30" t="s">
        <v>203</v>
      </c>
    </row>
    <row r="31" spans="5:6">
      <c r="E31" t="s">
        <v>53</v>
      </c>
      <c r="F31">
        <v>7802312374</v>
      </c>
    </row>
    <row r="32" spans="5:6">
      <c r="E32" t="s">
        <v>54</v>
      </c>
      <c r="F32">
        <v>471302001</v>
      </c>
    </row>
    <row r="34" spans="5:6">
      <c r="E34" t="s">
        <v>724</v>
      </c>
      <c r="F34" t="s">
        <v>727</v>
      </c>
    </row>
    <row r="36" spans="5:6">
      <c r="E36" t="s">
        <v>243</v>
      </c>
      <c r="F36" t="s">
        <v>204</v>
      </c>
    </row>
    <row r="38" spans="5:6">
      <c r="E38" t="s">
        <v>730</v>
      </c>
      <c r="F38" t="s">
        <v>85</v>
      </c>
    </row>
    <row r="40" spans="5:6">
      <c r="E40" t="s">
        <v>546</v>
      </c>
      <c r="F40" t="s">
        <v>1685</v>
      </c>
    </row>
    <row r="41" spans="5:6">
      <c r="E41" t="s">
        <v>547</v>
      </c>
      <c r="F41" t="s">
        <v>1686</v>
      </c>
    </row>
    <row r="42" spans="5:6">
      <c r="F42" t="s">
        <v>579</v>
      </c>
    </row>
    <row r="43" spans="5:6">
      <c r="E43" t="s">
        <v>87</v>
      </c>
      <c r="F43" t="s">
        <v>1687</v>
      </c>
    </row>
    <row r="44" spans="5:6">
      <c r="E44" t="s">
        <v>88</v>
      </c>
      <c r="F44" t="s">
        <v>1688</v>
      </c>
    </row>
    <row r="45" spans="5:6">
      <c r="E45" t="s">
        <v>580</v>
      </c>
      <c r="F45" t="s">
        <v>1689</v>
      </c>
    </row>
    <row r="46" spans="5:6">
      <c r="E46" t="s">
        <v>581</v>
      </c>
      <c r="F46" t="s">
        <v>1690</v>
      </c>
    </row>
    <row r="47" spans="5:6" ht="20.100000000000001" customHeight="1"/>
    <row r="54" spans="5:9">
      <c r="E54" s="1"/>
      <c r="F54" s="1"/>
      <c r="G54" s="1"/>
      <c r="H54" s="1"/>
      <c r="I54" s="1"/>
    </row>
  </sheetData>
  <sheetProtection password="FA9C" sheet="1" objects="1" scenarios="1" formatColumns="0" formatRows="0"/>
  <dataConsolidate leftLabels="1"/>
  <mergeCells count="2">
    <mergeCell ref="E5:F5"/>
    <mergeCell ref="E54:I54"/>
  </mergeCells>
  <phoneticPr fontId="0"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sheetPr codeName="REESTR_VED">
    <tabColor indexed="47"/>
  </sheetPr>
  <dimension ref="A1:B11"/>
  <sheetViews>
    <sheetView showGridLines="0" workbookViewId="0"/>
  </sheetViews>
  <sheetFormatPr defaultRowHeight="15"/>
  <cols>
    <col min="1" max="1" width="9.140625" style="4"/>
    <col min="2" max="2" width="65.28515625" style="4" customWidth="1"/>
    <col min="3" max="3" width="41" style="4" customWidth="1"/>
    <col min="4" max="16384" width="9.140625" style="4"/>
  </cols>
  <sheetData>
    <row r="1" spans="1:2">
      <c r="A1" s="4" t="s">
        <v>330</v>
      </c>
      <c r="B1" s="4" t="s">
        <v>332</v>
      </c>
    </row>
    <row r="2" spans="1:2">
      <c r="A2" s="4">
        <v>4190064</v>
      </c>
      <c r="B2" s="4" t="s">
        <v>996</v>
      </c>
    </row>
    <row r="3" spans="1:2">
      <c r="A3" s="4">
        <v>4190065</v>
      </c>
      <c r="B3" s="4" t="s">
        <v>997</v>
      </c>
    </row>
    <row r="4" spans="1:2">
      <c r="A4" s="4">
        <v>4190066</v>
      </c>
      <c r="B4" s="4" t="s">
        <v>998</v>
      </c>
    </row>
    <row r="5" spans="1:2">
      <c r="A5" s="4">
        <v>4190067</v>
      </c>
      <c r="B5" s="4" t="s">
        <v>999</v>
      </c>
    </row>
    <row r="6" spans="1:2">
      <c r="A6" s="4">
        <v>4190068</v>
      </c>
      <c r="B6" s="4" t="s">
        <v>1000</v>
      </c>
    </row>
    <row r="7" spans="1:2">
      <c r="A7" s="4">
        <v>4190069</v>
      </c>
      <c r="B7" s="4" t="s">
        <v>1001</v>
      </c>
    </row>
    <row r="8" spans="1:2">
      <c r="A8" s="4">
        <v>4190070</v>
      </c>
      <c r="B8" s="4" t="s">
        <v>1002</v>
      </c>
    </row>
    <row r="9" spans="1:2">
      <c r="A9" s="4">
        <v>4190071</v>
      </c>
      <c r="B9" s="4" t="s">
        <v>1003</v>
      </c>
    </row>
    <row r="10" spans="1:2">
      <c r="A10" s="4">
        <v>4190072</v>
      </c>
      <c r="B10" s="4" t="s">
        <v>1004</v>
      </c>
    </row>
    <row r="11" spans="1:2">
      <c r="A11" s="4">
        <v>4190073</v>
      </c>
      <c r="B11" s="4" t="s">
        <v>1005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sheetPr codeName="modfrmReestrObj">
    <tabColor indexed="47"/>
  </sheetPr>
  <dimension ref="A1"/>
  <sheetViews>
    <sheetView showGridLines="0" workbookViewId="0"/>
  </sheetViews>
  <sheetFormatPr defaultRowHeight="15"/>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sheetPr codeName="AllSheetsInThisWorkbook">
    <tabColor indexed="47"/>
  </sheetPr>
  <dimension ref="A1:B42"/>
  <sheetViews>
    <sheetView showGridLines="0" workbookViewId="0"/>
  </sheetViews>
  <sheetFormatPr defaultRowHeight="15"/>
  <cols>
    <col min="1" max="1" width="36.28515625" customWidth="1"/>
    <col min="2" max="2" width="21.140625" customWidth="1"/>
  </cols>
  <sheetData>
    <row r="1" spans="1:2">
      <c r="A1" t="s">
        <v>57</v>
      </c>
      <c r="B1" t="s">
        <v>58</v>
      </c>
    </row>
    <row r="2" spans="1:2">
      <c r="A2" t="s">
        <v>413</v>
      </c>
      <c r="B2" t="s">
        <v>76</v>
      </c>
    </row>
    <row r="3" spans="1:2">
      <c r="A3" t="s">
        <v>414</v>
      </c>
      <c r="B3" t="s">
        <v>82</v>
      </c>
    </row>
    <row r="4" spans="1:2">
      <c r="A4" t="s">
        <v>415</v>
      </c>
      <c r="B4" t="s">
        <v>386</v>
      </c>
    </row>
    <row r="5" spans="1:2">
      <c r="A5" t="s">
        <v>417</v>
      </c>
      <c r="B5" t="s">
        <v>59</v>
      </c>
    </row>
    <row r="6" spans="1:2">
      <c r="A6" t="s">
        <v>416</v>
      </c>
      <c r="B6" t="s">
        <v>577</v>
      </c>
    </row>
    <row r="7" spans="1:2">
      <c r="A7" t="s">
        <v>748</v>
      </c>
      <c r="B7" t="s">
        <v>488</v>
      </c>
    </row>
    <row r="8" spans="1:2">
      <c r="A8" t="s">
        <v>749</v>
      </c>
      <c r="B8" t="s">
        <v>426</v>
      </c>
    </row>
    <row r="9" spans="1:2">
      <c r="A9" t="s">
        <v>508</v>
      </c>
      <c r="B9" t="s">
        <v>427</v>
      </c>
    </row>
    <row r="10" spans="1:2">
      <c r="A10" t="s">
        <v>418</v>
      </c>
      <c r="B10" t="s">
        <v>428</v>
      </c>
    </row>
    <row r="11" spans="1:2">
      <c r="A11" t="s">
        <v>763</v>
      </c>
      <c r="B11" t="s">
        <v>489</v>
      </c>
    </row>
    <row r="12" spans="1:2">
      <c r="A12" t="s">
        <v>764</v>
      </c>
      <c r="B12" t="s">
        <v>429</v>
      </c>
    </row>
    <row r="13" spans="1:2">
      <c r="A13" t="s">
        <v>750</v>
      </c>
      <c r="B13" t="s">
        <v>430</v>
      </c>
    </row>
    <row r="14" spans="1:2">
      <c r="A14" t="s">
        <v>751</v>
      </c>
      <c r="B14" t="s">
        <v>431</v>
      </c>
    </row>
    <row r="15" spans="1:2">
      <c r="A15" t="s">
        <v>752</v>
      </c>
      <c r="B15" t="s">
        <v>335</v>
      </c>
    </row>
    <row r="16" spans="1:2">
      <c r="A16" t="s">
        <v>753</v>
      </c>
      <c r="B16" t="s">
        <v>61</v>
      </c>
    </row>
    <row r="17" spans="1:2">
      <c r="A17" t="s">
        <v>754</v>
      </c>
      <c r="B17" t="s">
        <v>387</v>
      </c>
    </row>
    <row r="18" spans="1:2">
      <c r="A18" t="s">
        <v>755</v>
      </c>
      <c r="B18" t="s">
        <v>440</v>
      </c>
    </row>
    <row r="19" spans="1:2">
      <c r="A19" t="s">
        <v>756</v>
      </c>
      <c r="B19" t="s">
        <v>250</v>
      </c>
    </row>
    <row r="20" spans="1:2">
      <c r="A20" t="s">
        <v>757</v>
      </c>
      <c r="B20" t="s">
        <v>74</v>
      </c>
    </row>
    <row r="21" spans="1:2">
      <c r="A21" t="s">
        <v>758</v>
      </c>
      <c r="B21" t="s">
        <v>63</v>
      </c>
    </row>
    <row r="22" spans="1:2">
      <c r="A22" t="s">
        <v>759</v>
      </c>
      <c r="B22" t="s">
        <v>75</v>
      </c>
    </row>
    <row r="23" spans="1:2">
      <c r="A23" t="s">
        <v>760</v>
      </c>
      <c r="B23" t="s">
        <v>432</v>
      </c>
    </row>
    <row r="24" spans="1:2">
      <c r="A24" t="s">
        <v>761</v>
      </c>
      <c r="B24" t="s">
        <v>73</v>
      </c>
    </row>
    <row r="25" spans="1:2">
      <c r="A25" t="s">
        <v>601</v>
      </c>
      <c r="B25" t="s">
        <v>62</v>
      </c>
    </row>
    <row r="26" spans="1:2">
      <c r="A26" t="s">
        <v>602</v>
      </c>
      <c r="B26" t="s">
        <v>64</v>
      </c>
    </row>
    <row r="27" spans="1:2">
      <c r="A27" t="s">
        <v>510</v>
      </c>
      <c r="B27" t="s">
        <v>385</v>
      </c>
    </row>
    <row r="28" spans="1:2">
      <c r="A28" t="s">
        <v>420</v>
      </c>
      <c r="B28" t="s">
        <v>14</v>
      </c>
    </row>
    <row r="29" spans="1:2">
      <c r="A29" t="s">
        <v>509</v>
      </c>
      <c r="B29" t="s">
        <v>15</v>
      </c>
    </row>
    <row r="30" spans="1:2">
      <c r="A30" t="s">
        <v>419</v>
      </c>
      <c r="B30" t="s">
        <v>578</v>
      </c>
    </row>
    <row r="31" spans="1:2">
      <c r="A31" t="s">
        <v>586</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B38" t="s">
        <v>199</v>
      </c>
    </row>
    <row r="39" spans="1:2">
      <c r="B39" t="s">
        <v>181</v>
      </c>
    </row>
    <row r="40" spans="1:2">
      <c r="B40" t="s">
        <v>178</v>
      </c>
    </row>
    <row r="41" spans="1:2">
      <c r="B41" t="s">
        <v>221</v>
      </c>
    </row>
    <row r="42" spans="1:2">
      <c r="B42" t="s">
        <v>179</v>
      </c>
    </row>
  </sheetData>
  <sheetProtection formatColumns="0" formatRows="0"/>
  <phoneticPr fontId="0"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sheetPr codeName="TSH_et_union_vert">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sheetPr codeName="modInstruction">
    <tabColor indexed="47"/>
  </sheetPr>
  <dimension ref="A1"/>
  <sheetViews>
    <sheetView showGridLines="0" workbookViewId="0"/>
  </sheetViews>
  <sheetFormatPr defaultRowHeight="15"/>
  <sheetData/>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modRegion">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sheetPr codeName="modReestr">
    <tabColor indexed="47"/>
  </sheetPr>
  <dimension ref="A1"/>
  <sheetViews>
    <sheetView showGridLines="0" workbookViewId="0"/>
  </sheetViews>
  <sheetFormatPr defaultRowHeight="15"/>
  <cols>
    <col min="1" max="1" width="49.140625" customWidth="1"/>
  </cols>
  <sheetData/>
  <sheetProtection formatColumns="0" formatRows="0"/>
  <phoneticPr fontId="0"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sheetPr codeName="modfrmReestr">
    <tabColor indexed="47"/>
  </sheetPr>
  <dimension ref="A1"/>
  <sheetViews>
    <sheetView showGridLines="0" workbookViewId="0"/>
  </sheetViews>
  <sheetFormatPr defaultRowHeight="15"/>
  <sheetData/>
  <sheetProtection formatColumns="0" formatRows="0"/>
  <phoneticPr fontId="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sheetPr codeName="modUpdTemplMain">
    <tabColor indexed="47"/>
  </sheetPr>
  <dimension ref="A1"/>
  <sheetViews>
    <sheetView showGridLines="0" workbookViewId="0"/>
  </sheetViews>
  <sheetFormatPr defaultRowHeight="15"/>
  <sheetData/>
  <sheetProtection formatColumns="0" formatRows="0"/>
  <phoneticPr fontId="0"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sheetPr codeName="TSH_REESTR_ORG">
    <tabColor indexed="47"/>
  </sheetPr>
  <dimension ref="A1:J192"/>
  <sheetViews>
    <sheetView showGridLines="0" workbookViewId="0"/>
  </sheetViews>
  <sheetFormatPr defaultRowHeight="15"/>
  <cols>
    <col min="3" max="3" width="20.7109375" customWidth="1"/>
    <col min="4" max="4" width="25.140625" customWidth="1"/>
  </cols>
  <sheetData>
    <row r="1" spans="1:10">
      <c r="A1" s="3" t="s">
        <v>995</v>
      </c>
      <c r="B1" s="3" t="s">
        <v>1011</v>
      </c>
      <c r="C1" s="3" t="s">
        <v>1012</v>
      </c>
      <c r="D1" s="3" t="s">
        <v>1013</v>
      </c>
      <c r="E1" s="3" t="s">
        <v>1014</v>
      </c>
      <c r="F1" s="3" t="s">
        <v>1015</v>
      </c>
      <c r="G1" s="3" t="s">
        <v>1016</v>
      </c>
      <c r="H1" s="3" t="s">
        <v>1017</v>
      </c>
      <c r="I1" s="3" t="s">
        <v>1018</v>
      </c>
    </row>
    <row r="2" spans="1:10">
      <c r="A2" s="3">
        <v>1</v>
      </c>
      <c r="B2" s="3" t="s">
        <v>1019</v>
      </c>
      <c r="C2" s="3" t="s">
        <v>128</v>
      </c>
      <c r="D2" s="3" t="s">
        <v>1020</v>
      </c>
      <c r="E2" s="3" t="s">
        <v>1021</v>
      </c>
      <c r="F2" s="3" t="s">
        <v>1022</v>
      </c>
      <c r="G2" s="3" t="s">
        <v>1023</v>
      </c>
      <c r="H2" s="3" t="s">
        <v>1024</v>
      </c>
      <c r="I2" s="3"/>
      <c r="J2" t="s">
        <v>1681</v>
      </c>
    </row>
    <row r="3" spans="1:10">
      <c r="A3" s="3">
        <v>2</v>
      </c>
      <c r="B3" s="3" t="s">
        <v>1019</v>
      </c>
      <c r="C3" s="3" t="s">
        <v>128</v>
      </c>
      <c r="D3" s="3" t="s">
        <v>1025</v>
      </c>
      <c r="E3" s="3" t="s">
        <v>1026</v>
      </c>
      <c r="F3" s="3" t="s">
        <v>1027</v>
      </c>
      <c r="G3" s="3" t="s">
        <v>1028</v>
      </c>
      <c r="H3" s="3"/>
      <c r="I3" s="3"/>
      <c r="J3" t="s">
        <v>1681</v>
      </c>
    </row>
    <row r="4" spans="1:10">
      <c r="A4" s="3">
        <v>3</v>
      </c>
      <c r="B4" s="3" t="s">
        <v>1019</v>
      </c>
      <c r="C4" s="3" t="s">
        <v>128</v>
      </c>
      <c r="D4" s="3" t="s">
        <v>1029</v>
      </c>
      <c r="E4" s="3" t="s">
        <v>1030</v>
      </c>
      <c r="F4" s="3" t="s">
        <v>1031</v>
      </c>
      <c r="G4" s="3" t="s">
        <v>1032</v>
      </c>
      <c r="H4" s="3"/>
      <c r="I4" s="3"/>
      <c r="J4" t="s">
        <v>1681</v>
      </c>
    </row>
    <row r="5" spans="1:10">
      <c r="A5" s="3">
        <v>4</v>
      </c>
      <c r="B5" s="3" t="s">
        <v>1019</v>
      </c>
      <c r="C5" s="3" t="s">
        <v>128</v>
      </c>
      <c r="D5" s="3" t="s">
        <v>1033</v>
      </c>
      <c r="E5" s="3" t="s">
        <v>1034</v>
      </c>
      <c r="F5" s="3" t="s">
        <v>1035</v>
      </c>
      <c r="G5" s="3" t="s">
        <v>1036</v>
      </c>
      <c r="H5" s="3"/>
      <c r="I5" s="3"/>
      <c r="J5" t="s">
        <v>1681</v>
      </c>
    </row>
    <row r="6" spans="1:10">
      <c r="A6" s="3">
        <v>5</v>
      </c>
      <c r="B6" s="3" t="s">
        <v>1019</v>
      </c>
      <c r="C6" s="3" t="s">
        <v>128</v>
      </c>
      <c r="D6" s="3" t="s">
        <v>1037</v>
      </c>
      <c r="E6" s="3" t="s">
        <v>1038</v>
      </c>
      <c r="F6" s="3" t="s">
        <v>1039</v>
      </c>
      <c r="G6" s="3" t="s">
        <v>1040</v>
      </c>
      <c r="H6" s="3"/>
      <c r="I6" s="3"/>
      <c r="J6" t="s">
        <v>1681</v>
      </c>
    </row>
    <row r="7" spans="1:10">
      <c r="A7" s="3">
        <v>6</v>
      </c>
      <c r="B7" s="3" t="s">
        <v>1019</v>
      </c>
      <c r="C7" s="3" t="s">
        <v>128</v>
      </c>
      <c r="D7" s="3" t="s">
        <v>1041</v>
      </c>
      <c r="E7" s="3" t="s">
        <v>1042</v>
      </c>
      <c r="F7" s="3" t="s">
        <v>1043</v>
      </c>
      <c r="G7" s="3" t="s">
        <v>1028</v>
      </c>
      <c r="H7" s="3"/>
      <c r="I7" s="3"/>
      <c r="J7" t="s">
        <v>1681</v>
      </c>
    </row>
    <row r="8" spans="1:10">
      <c r="A8" s="3">
        <v>7</v>
      </c>
      <c r="B8" s="3" t="s">
        <v>1019</v>
      </c>
      <c r="C8" s="3" t="s">
        <v>128</v>
      </c>
      <c r="D8" s="3" t="s">
        <v>1044</v>
      </c>
      <c r="E8" s="3" t="s">
        <v>1045</v>
      </c>
      <c r="F8" s="3" t="s">
        <v>1046</v>
      </c>
      <c r="G8" s="3" t="s">
        <v>1028</v>
      </c>
      <c r="H8" s="3"/>
      <c r="I8" s="3"/>
      <c r="J8" t="s">
        <v>1681</v>
      </c>
    </row>
    <row r="9" spans="1:10">
      <c r="A9" s="3">
        <v>8</v>
      </c>
      <c r="B9" s="3" t="s">
        <v>1019</v>
      </c>
      <c r="C9" s="3" t="s">
        <v>128</v>
      </c>
      <c r="D9" s="3" t="s">
        <v>1047</v>
      </c>
      <c r="E9" s="3" t="s">
        <v>1048</v>
      </c>
      <c r="F9" s="3" t="s">
        <v>1049</v>
      </c>
      <c r="G9" s="3" t="s">
        <v>1050</v>
      </c>
      <c r="H9" s="3"/>
      <c r="I9" s="3"/>
      <c r="J9" t="s">
        <v>1681</v>
      </c>
    </row>
    <row r="10" spans="1:10">
      <c r="A10" s="3">
        <v>9</v>
      </c>
      <c r="B10" s="3" t="s">
        <v>1019</v>
      </c>
      <c r="C10" s="3" t="s">
        <v>128</v>
      </c>
      <c r="D10" s="3" t="s">
        <v>1051</v>
      </c>
      <c r="E10" s="3" t="s">
        <v>1052</v>
      </c>
      <c r="F10" s="3" t="s">
        <v>1053</v>
      </c>
      <c r="G10" s="3" t="s">
        <v>1054</v>
      </c>
      <c r="H10" s="3" t="s">
        <v>1024</v>
      </c>
      <c r="I10" s="3"/>
      <c r="J10" t="s">
        <v>1681</v>
      </c>
    </row>
    <row r="11" spans="1:10">
      <c r="A11" s="3">
        <v>10</v>
      </c>
      <c r="B11" s="3" t="s">
        <v>1019</v>
      </c>
      <c r="C11" s="3" t="s">
        <v>128</v>
      </c>
      <c r="D11" s="3" t="s">
        <v>1055</v>
      </c>
      <c r="E11" s="3" t="s">
        <v>1056</v>
      </c>
      <c r="F11" s="3" t="s">
        <v>1057</v>
      </c>
      <c r="G11" s="3" t="s">
        <v>1058</v>
      </c>
      <c r="H11" s="3"/>
      <c r="I11" s="3"/>
      <c r="J11" t="s">
        <v>1681</v>
      </c>
    </row>
    <row r="12" spans="1:10">
      <c r="A12" s="3">
        <v>11</v>
      </c>
      <c r="B12" s="3" t="s">
        <v>1019</v>
      </c>
      <c r="C12" s="3" t="s">
        <v>128</v>
      </c>
      <c r="D12" s="3" t="s">
        <v>1059</v>
      </c>
      <c r="E12" s="3" t="s">
        <v>1060</v>
      </c>
      <c r="F12" s="3" t="s">
        <v>1061</v>
      </c>
      <c r="G12" s="3" t="s">
        <v>1062</v>
      </c>
      <c r="H12" s="3" t="s">
        <v>1024</v>
      </c>
      <c r="I12" s="3"/>
      <c r="J12" t="s">
        <v>1681</v>
      </c>
    </row>
    <row r="13" spans="1:10">
      <c r="A13" s="3">
        <v>12</v>
      </c>
      <c r="B13" s="3" t="s">
        <v>1019</v>
      </c>
      <c r="C13" s="3" t="s">
        <v>128</v>
      </c>
      <c r="D13" s="3" t="s">
        <v>1063</v>
      </c>
      <c r="E13" s="3" t="s">
        <v>1064</v>
      </c>
      <c r="F13" s="3" t="s">
        <v>1065</v>
      </c>
      <c r="G13" s="3" t="s">
        <v>1066</v>
      </c>
      <c r="H13" s="3" t="s">
        <v>1067</v>
      </c>
      <c r="I13" s="3"/>
      <c r="J13" t="s">
        <v>1681</v>
      </c>
    </row>
    <row r="14" spans="1:10">
      <c r="A14" s="3">
        <v>13</v>
      </c>
      <c r="B14" s="3" t="s">
        <v>1019</v>
      </c>
      <c r="C14" s="3" t="s">
        <v>128</v>
      </c>
      <c r="D14" s="3" t="s">
        <v>1068</v>
      </c>
      <c r="E14" s="3" t="s">
        <v>1069</v>
      </c>
      <c r="F14" s="3" t="s">
        <v>1070</v>
      </c>
      <c r="G14" s="3" t="s">
        <v>1071</v>
      </c>
      <c r="H14" s="3" t="s">
        <v>1024</v>
      </c>
      <c r="I14" s="3"/>
      <c r="J14" t="s">
        <v>1681</v>
      </c>
    </row>
    <row r="15" spans="1:10">
      <c r="A15" s="3">
        <v>14</v>
      </c>
      <c r="B15" s="3" t="s">
        <v>1019</v>
      </c>
      <c r="C15" s="3" t="s">
        <v>128</v>
      </c>
      <c r="D15" s="3" t="s">
        <v>1072</v>
      </c>
      <c r="E15" s="3" t="s">
        <v>1073</v>
      </c>
      <c r="F15" s="3" t="s">
        <v>1074</v>
      </c>
      <c r="G15" s="3" t="s">
        <v>1040</v>
      </c>
      <c r="H15" s="3"/>
      <c r="I15" s="3"/>
      <c r="J15" t="s">
        <v>1681</v>
      </c>
    </row>
    <row r="16" spans="1:10">
      <c r="A16" s="3">
        <v>15</v>
      </c>
      <c r="B16" s="3" t="s">
        <v>1019</v>
      </c>
      <c r="C16" s="3" t="s">
        <v>128</v>
      </c>
      <c r="D16" s="3" t="s">
        <v>1075</v>
      </c>
      <c r="E16" s="3" t="s">
        <v>1076</v>
      </c>
      <c r="F16" s="3" t="s">
        <v>1077</v>
      </c>
      <c r="G16" s="3" t="s">
        <v>1066</v>
      </c>
      <c r="H16" s="3" t="s">
        <v>1024</v>
      </c>
      <c r="I16" s="3"/>
      <c r="J16" t="s">
        <v>1681</v>
      </c>
    </row>
    <row r="17" spans="1:10">
      <c r="A17" s="3">
        <v>16</v>
      </c>
      <c r="B17" s="3" t="s">
        <v>1019</v>
      </c>
      <c r="C17" s="3" t="s">
        <v>128</v>
      </c>
      <c r="D17" s="3" t="s">
        <v>1078</v>
      </c>
      <c r="E17" s="3" t="s">
        <v>1079</v>
      </c>
      <c r="F17" s="3" t="s">
        <v>1080</v>
      </c>
      <c r="G17" s="3" t="s">
        <v>1081</v>
      </c>
      <c r="H17" s="3" t="s">
        <v>1082</v>
      </c>
      <c r="I17" s="3"/>
      <c r="J17" t="s">
        <v>1681</v>
      </c>
    </row>
    <row r="18" spans="1:10">
      <c r="A18" s="3">
        <v>17</v>
      </c>
      <c r="B18" s="3" t="s">
        <v>1019</v>
      </c>
      <c r="C18" s="3" t="s">
        <v>128</v>
      </c>
      <c r="D18" s="3" t="s">
        <v>1083</v>
      </c>
      <c r="E18" s="3" t="s">
        <v>1084</v>
      </c>
      <c r="F18" s="3" t="s">
        <v>1080</v>
      </c>
      <c r="G18" s="3" t="s">
        <v>1085</v>
      </c>
      <c r="H18" s="3"/>
      <c r="I18" s="3"/>
      <c r="J18" t="s">
        <v>1681</v>
      </c>
    </row>
    <row r="19" spans="1:10">
      <c r="A19" s="3">
        <v>18</v>
      </c>
      <c r="B19" s="3" t="s">
        <v>1019</v>
      </c>
      <c r="C19" s="3" t="s">
        <v>128</v>
      </c>
      <c r="D19" s="3" t="s">
        <v>1086</v>
      </c>
      <c r="E19" s="3" t="s">
        <v>1087</v>
      </c>
      <c r="F19" s="3" t="s">
        <v>1088</v>
      </c>
      <c r="G19" s="3" t="s">
        <v>1066</v>
      </c>
      <c r="H19" s="3" t="s">
        <v>1089</v>
      </c>
      <c r="I19" s="3"/>
      <c r="J19" t="s">
        <v>1681</v>
      </c>
    </row>
    <row r="20" spans="1:10">
      <c r="A20" s="3">
        <v>19</v>
      </c>
      <c r="B20" s="3" t="s">
        <v>1019</v>
      </c>
      <c r="C20" s="3" t="s">
        <v>128</v>
      </c>
      <c r="D20" s="3" t="s">
        <v>1090</v>
      </c>
      <c r="E20" s="3" t="s">
        <v>1091</v>
      </c>
      <c r="F20" s="3" t="s">
        <v>1092</v>
      </c>
      <c r="G20" s="3" t="s">
        <v>1093</v>
      </c>
      <c r="H20" s="3"/>
      <c r="I20" s="3"/>
      <c r="J20" t="s">
        <v>1681</v>
      </c>
    </row>
    <row r="21" spans="1:10">
      <c r="A21" s="3">
        <v>20</v>
      </c>
      <c r="B21" s="3" t="s">
        <v>1019</v>
      </c>
      <c r="C21" s="3" t="s">
        <v>128</v>
      </c>
      <c r="D21" s="3" t="s">
        <v>1094</v>
      </c>
      <c r="E21" s="3" t="s">
        <v>1095</v>
      </c>
      <c r="F21" s="3" t="s">
        <v>1096</v>
      </c>
      <c r="G21" s="3" t="s">
        <v>1097</v>
      </c>
      <c r="H21" s="3" t="s">
        <v>1024</v>
      </c>
      <c r="I21" s="3"/>
      <c r="J21" t="s">
        <v>1681</v>
      </c>
    </row>
    <row r="22" spans="1:10">
      <c r="A22" s="3">
        <v>21</v>
      </c>
      <c r="B22" s="3" t="s">
        <v>1019</v>
      </c>
      <c r="C22" s="3" t="s">
        <v>128</v>
      </c>
      <c r="D22" s="3" t="s">
        <v>1098</v>
      </c>
      <c r="E22" s="3" t="s">
        <v>1099</v>
      </c>
      <c r="F22" s="3" t="s">
        <v>1096</v>
      </c>
      <c r="G22" s="3" t="s">
        <v>1100</v>
      </c>
      <c r="H22" s="3"/>
      <c r="I22" s="3"/>
      <c r="J22" t="s">
        <v>1681</v>
      </c>
    </row>
    <row r="23" spans="1:10">
      <c r="A23" s="3">
        <v>22</v>
      </c>
      <c r="B23" s="3" t="s">
        <v>1019</v>
      </c>
      <c r="C23" s="3" t="s">
        <v>128</v>
      </c>
      <c r="D23" s="3" t="s">
        <v>1101</v>
      </c>
      <c r="E23" s="3" t="s">
        <v>1102</v>
      </c>
      <c r="F23" s="3" t="s">
        <v>1103</v>
      </c>
      <c r="G23" s="3" t="s">
        <v>1104</v>
      </c>
      <c r="H23" s="3"/>
      <c r="I23" s="3"/>
      <c r="J23" t="s">
        <v>1681</v>
      </c>
    </row>
    <row r="24" spans="1:10">
      <c r="A24" s="3">
        <v>23</v>
      </c>
      <c r="B24" s="3" t="s">
        <v>1019</v>
      </c>
      <c r="C24" s="3" t="s">
        <v>128</v>
      </c>
      <c r="D24" s="3" t="s">
        <v>1105</v>
      </c>
      <c r="E24" s="3" t="s">
        <v>1106</v>
      </c>
      <c r="F24" s="3" t="s">
        <v>1107</v>
      </c>
      <c r="G24" s="3" t="s">
        <v>1108</v>
      </c>
      <c r="H24" s="3" t="s">
        <v>1109</v>
      </c>
      <c r="I24" s="3"/>
      <c r="J24" t="s">
        <v>1681</v>
      </c>
    </row>
    <row r="25" spans="1:10">
      <c r="A25" s="3">
        <v>24</v>
      </c>
      <c r="B25" s="3" t="s">
        <v>1019</v>
      </c>
      <c r="C25" s="3" t="s">
        <v>128</v>
      </c>
      <c r="D25" s="3" t="s">
        <v>1110</v>
      </c>
      <c r="E25" s="3" t="s">
        <v>1111</v>
      </c>
      <c r="F25" s="3" t="s">
        <v>1031</v>
      </c>
      <c r="G25" s="3" t="s">
        <v>1112</v>
      </c>
      <c r="H25" s="3" t="s">
        <v>1113</v>
      </c>
      <c r="I25" s="3"/>
      <c r="J25" t="s">
        <v>1681</v>
      </c>
    </row>
    <row r="26" spans="1:10">
      <c r="A26" s="3">
        <v>25</v>
      </c>
      <c r="B26" s="3" t="s">
        <v>1019</v>
      </c>
      <c r="C26" s="3" t="s">
        <v>128</v>
      </c>
      <c r="D26" s="3" t="s">
        <v>1114</v>
      </c>
      <c r="E26" s="3" t="s">
        <v>1115</v>
      </c>
      <c r="F26" s="3" t="s">
        <v>1116</v>
      </c>
      <c r="G26" s="3" t="s">
        <v>1117</v>
      </c>
      <c r="H26" s="3" t="s">
        <v>1118</v>
      </c>
      <c r="I26" s="3"/>
      <c r="J26" t="s">
        <v>1681</v>
      </c>
    </row>
    <row r="27" spans="1:10">
      <c r="A27" s="3">
        <v>26</v>
      </c>
      <c r="B27" s="3" t="s">
        <v>1019</v>
      </c>
      <c r="C27" s="3" t="s">
        <v>128</v>
      </c>
      <c r="D27" s="3" t="s">
        <v>1119</v>
      </c>
      <c r="E27" s="3" t="s">
        <v>1120</v>
      </c>
      <c r="F27" s="3" t="s">
        <v>1121</v>
      </c>
      <c r="G27" s="3" t="s">
        <v>1097</v>
      </c>
      <c r="H27" s="3"/>
      <c r="I27" s="3"/>
      <c r="J27" t="s">
        <v>1681</v>
      </c>
    </row>
    <row r="28" spans="1:10">
      <c r="A28" s="3">
        <v>27</v>
      </c>
      <c r="B28" s="3" t="s">
        <v>1019</v>
      </c>
      <c r="C28" s="3" t="s">
        <v>128</v>
      </c>
      <c r="D28" s="3" t="s">
        <v>1122</v>
      </c>
      <c r="E28" s="3" t="s">
        <v>1123</v>
      </c>
      <c r="F28" s="3" t="s">
        <v>1124</v>
      </c>
      <c r="G28" s="3" t="s">
        <v>1097</v>
      </c>
      <c r="H28" s="3"/>
      <c r="I28" s="3"/>
      <c r="J28" t="s">
        <v>1681</v>
      </c>
    </row>
    <row r="29" spans="1:10">
      <c r="A29" s="3">
        <v>28</v>
      </c>
      <c r="B29" s="3" t="s">
        <v>1019</v>
      </c>
      <c r="C29" s="3" t="s">
        <v>128</v>
      </c>
      <c r="D29" s="3" t="s">
        <v>1125</v>
      </c>
      <c r="E29" s="3" t="s">
        <v>1126</v>
      </c>
      <c r="F29" s="3" t="s">
        <v>1127</v>
      </c>
      <c r="G29" s="3" t="s">
        <v>1028</v>
      </c>
      <c r="H29" s="3" t="s">
        <v>1128</v>
      </c>
      <c r="I29" s="3"/>
      <c r="J29" t="s">
        <v>1681</v>
      </c>
    </row>
    <row r="30" spans="1:10">
      <c r="A30" s="3">
        <v>29</v>
      </c>
      <c r="B30" s="3" t="s">
        <v>1019</v>
      </c>
      <c r="C30" s="3" t="s">
        <v>128</v>
      </c>
      <c r="D30" s="3" t="s">
        <v>1129</v>
      </c>
      <c r="E30" s="3" t="s">
        <v>1130</v>
      </c>
      <c r="F30" s="3" t="s">
        <v>1131</v>
      </c>
      <c r="G30" s="3" t="s">
        <v>1028</v>
      </c>
      <c r="H30" s="3"/>
      <c r="I30" s="3"/>
      <c r="J30" t="s">
        <v>1681</v>
      </c>
    </row>
    <row r="31" spans="1:10">
      <c r="A31" s="3">
        <v>30</v>
      </c>
      <c r="B31" s="3" t="s">
        <v>1019</v>
      </c>
      <c r="C31" s="3" t="s">
        <v>128</v>
      </c>
      <c r="D31" s="3" t="s">
        <v>1132</v>
      </c>
      <c r="E31" s="3" t="s">
        <v>1133</v>
      </c>
      <c r="F31" s="3" t="s">
        <v>1134</v>
      </c>
      <c r="G31" s="3" t="s">
        <v>1135</v>
      </c>
      <c r="H31" s="3"/>
      <c r="I31" s="3"/>
      <c r="J31" t="s">
        <v>1681</v>
      </c>
    </row>
    <row r="32" spans="1:10">
      <c r="A32" s="3">
        <v>31</v>
      </c>
      <c r="B32" s="3" t="s">
        <v>1019</v>
      </c>
      <c r="C32" s="3" t="s">
        <v>128</v>
      </c>
      <c r="D32" s="3" t="s">
        <v>1136</v>
      </c>
      <c r="E32" s="3" t="s">
        <v>1137</v>
      </c>
      <c r="F32" s="3" t="s">
        <v>1138</v>
      </c>
      <c r="G32" s="3" t="s">
        <v>1058</v>
      </c>
      <c r="H32" s="3"/>
      <c r="I32" s="3"/>
      <c r="J32" t="s">
        <v>1681</v>
      </c>
    </row>
    <row r="33" spans="1:10">
      <c r="A33" s="3">
        <v>32</v>
      </c>
      <c r="B33" s="3" t="s">
        <v>1019</v>
      </c>
      <c r="C33" s="3" t="s">
        <v>128</v>
      </c>
      <c r="D33" s="3" t="s">
        <v>1139</v>
      </c>
      <c r="E33" s="3" t="s">
        <v>1140</v>
      </c>
      <c r="F33" s="3" t="s">
        <v>1141</v>
      </c>
      <c r="G33" s="3" t="s">
        <v>1142</v>
      </c>
      <c r="H33" s="3"/>
      <c r="I33" s="3"/>
      <c r="J33" t="s">
        <v>1681</v>
      </c>
    </row>
    <row r="34" spans="1:10">
      <c r="A34" s="3">
        <v>33</v>
      </c>
      <c r="B34" s="3" t="s">
        <v>1019</v>
      </c>
      <c r="C34" s="3" t="s">
        <v>128</v>
      </c>
      <c r="D34" s="3" t="s">
        <v>1143</v>
      </c>
      <c r="E34" s="3" t="s">
        <v>1144</v>
      </c>
      <c r="F34" s="3" t="s">
        <v>1145</v>
      </c>
      <c r="G34" s="3" t="s">
        <v>1146</v>
      </c>
      <c r="H34" s="3"/>
      <c r="I34" s="3"/>
      <c r="J34" t="s">
        <v>1681</v>
      </c>
    </row>
    <row r="35" spans="1:10">
      <c r="A35" s="3">
        <v>34</v>
      </c>
      <c r="B35" s="3" t="s">
        <v>1019</v>
      </c>
      <c r="C35" s="3" t="s">
        <v>128</v>
      </c>
      <c r="D35" s="3" t="s">
        <v>1147</v>
      </c>
      <c r="E35" s="3" t="s">
        <v>1148</v>
      </c>
      <c r="F35" s="3" t="s">
        <v>1149</v>
      </c>
      <c r="G35" s="3" t="s">
        <v>1058</v>
      </c>
      <c r="H35" s="3"/>
      <c r="I35" s="3"/>
      <c r="J35" t="s">
        <v>1681</v>
      </c>
    </row>
    <row r="36" spans="1:10">
      <c r="A36" s="3">
        <v>35</v>
      </c>
      <c r="B36" s="3" t="s">
        <v>1019</v>
      </c>
      <c r="C36" s="3" t="s">
        <v>128</v>
      </c>
      <c r="D36" s="3" t="s">
        <v>1150</v>
      </c>
      <c r="E36" s="3" t="s">
        <v>1151</v>
      </c>
      <c r="F36" s="3" t="s">
        <v>1152</v>
      </c>
      <c r="G36" s="3" t="s">
        <v>1023</v>
      </c>
      <c r="H36" s="3"/>
      <c r="I36" s="3"/>
      <c r="J36" t="s">
        <v>1681</v>
      </c>
    </row>
    <row r="37" spans="1:10">
      <c r="A37" s="3">
        <v>36</v>
      </c>
      <c r="B37" s="3" t="s">
        <v>1019</v>
      </c>
      <c r="C37" s="3" t="s">
        <v>128</v>
      </c>
      <c r="D37" s="3" t="s">
        <v>1153</v>
      </c>
      <c r="E37" s="3" t="s">
        <v>1154</v>
      </c>
      <c r="F37" s="3" t="s">
        <v>1155</v>
      </c>
      <c r="G37" s="3" t="s">
        <v>1156</v>
      </c>
      <c r="H37" s="3"/>
      <c r="I37" s="3"/>
      <c r="J37" t="s">
        <v>1681</v>
      </c>
    </row>
    <row r="38" spans="1:10">
      <c r="A38" s="3">
        <v>37</v>
      </c>
      <c r="B38" s="3" t="s">
        <v>1019</v>
      </c>
      <c r="C38" s="3" t="s">
        <v>128</v>
      </c>
      <c r="D38" s="3" t="s">
        <v>1157</v>
      </c>
      <c r="E38" s="3" t="s">
        <v>1158</v>
      </c>
      <c r="F38" s="3" t="s">
        <v>1159</v>
      </c>
      <c r="G38" s="3" t="s">
        <v>1160</v>
      </c>
      <c r="H38" s="3"/>
      <c r="I38" s="3"/>
      <c r="J38" t="s">
        <v>1681</v>
      </c>
    </row>
    <row r="39" spans="1:10">
      <c r="A39" s="3">
        <v>38</v>
      </c>
      <c r="B39" s="3" t="s">
        <v>1019</v>
      </c>
      <c r="C39" s="3" t="s">
        <v>128</v>
      </c>
      <c r="D39" s="3" t="s">
        <v>1161</v>
      </c>
      <c r="E39" s="3" t="s">
        <v>1162</v>
      </c>
      <c r="F39" s="3" t="s">
        <v>1163</v>
      </c>
      <c r="G39" s="3" t="s">
        <v>1164</v>
      </c>
      <c r="H39" s="3" t="s">
        <v>1024</v>
      </c>
      <c r="I39" s="3"/>
      <c r="J39" t="s">
        <v>1681</v>
      </c>
    </row>
    <row r="40" spans="1:10">
      <c r="A40" s="3">
        <v>39</v>
      </c>
      <c r="B40" s="3" t="s">
        <v>1019</v>
      </c>
      <c r="C40" s="3" t="s">
        <v>128</v>
      </c>
      <c r="D40" s="3" t="s">
        <v>1165</v>
      </c>
      <c r="E40" s="3" t="s">
        <v>1166</v>
      </c>
      <c r="F40" s="3" t="s">
        <v>1167</v>
      </c>
      <c r="G40" s="3" t="s">
        <v>1168</v>
      </c>
      <c r="H40" s="3"/>
      <c r="I40" s="3"/>
      <c r="J40" t="s">
        <v>1681</v>
      </c>
    </row>
    <row r="41" spans="1:10">
      <c r="A41" s="3">
        <v>40</v>
      </c>
      <c r="B41" s="3" t="s">
        <v>1019</v>
      </c>
      <c r="C41" s="3" t="s">
        <v>128</v>
      </c>
      <c r="D41" s="3" t="s">
        <v>1169</v>
      </c>
      <c r="E41" s="3" t="s">
        <v>1170</v>
      </c>
      <c r="F41" s="3" t="s">
        <v>1171</v>
      </c>
      <c r="G41" s="3" t="s">
        <v>1058</v>
      </c>
      <c r="H41" s="3"/>
      <c r="I41" s="3"/>
      <c r="J41" t="s">
        <v>1681</v>
      </c>
    </row>
    <row r="42" spans="1:10">
      <c r="A42" s="3">
        <v>41</v>
      </c>
      <c r="B42" s="3" t="s">
        <v>1019</v>
      </c>
      <c r="C42" s="3" t="s">
        <v>128</v>
      </c>
      <c r="D42" s="3" t="s">
        <v>1172</v>
      </c>
      <c r="E42" s="3" t="s">
        <v>1173</v>
      </c>
      <c r="F42" s="3" t="s">
        <v>1174</v>
      </c>
      <c r="G42" s="3" t="s">
        <v>1058</v>
      </c>
      <c r="H42" s="3"/>
      <c r="I42" s="3"/>
      <c r="J42" t="s">
        <v>1681</v>
      </c>
    </row>
    <row r="43" spans="1:10">
      <c r="A43" s="3">
        <v>42</v>
      </c>
      <c r="B43" s="3" t="s">
        <v>1019</v>
      </c>
      <c r="C43" s="3" t="s">
        <v>128</v>
      </c>
      <c r="D43" s="3" t="s">
        <v>1175</v>
      </c>
      <c r="E43" s="3" t="s">
        <v>1176</v>
      </c>
      <c r="F43" s="3" t="s">
        <v>1177</v>
      </c>
      <c r="G43" s="3" t="s">
        <v>1178</v>
      </c>
      <c r="H43" s="3"/>
      <c r="I43" s="3"/>
      <c r="J43" t="s">
        <v>1681</v>
      </c>
    </row>
    <row r="44" spans="1:10">
      <c r="A44" s="3">
        <v>43</v>
      </c>
      <c r="B44" s="3" t="s">
        <v>1019</v>
      </c>
      <c r="C44" s="3" t="s">
        <v>128</v>
      </c>
      <c r="D44" s="3" t="s">
        <v>1179</v>
      </c>
      <c r="E44" s="3" t="s">
        <v>1180</v>
      </c>
      <c r="F44" s="3" t="s">
        <v>1181</v>
      </c>
      <c r="G44" s="3" t="s">
        <v>1058</v>
      </c>
      <c r="H44" s="3"/>
      <c r="I44" s="3"/>
      <c r="J44" t="s">
        <v>1681</v>
      </c>
    </row>
    <row r="45" spans="1:10">
      <c r="A45" s="3">
        <v>44</v>
      </c>
      <c r="B45" s="3" t="s">
        <v>1019</v>
      </c>
      <c r="C45" s="3" t="s">
        <v>128</v>
      </c>
      <c r="D45" s="3" t="s">
        <v>1182</v>
      </c>
      <c r="E45" s="3" t="s">
        <v>1183</v>
      </c>
      <c r="F45" s="3" t="s">
        <v>1184</v>
      </c>
      <c r="G45" s="3" t="s">
        <v>1058</v>
      </c>
      <c r="H45" s="3" t="s">
        <v>1185</v>
      </c>
      <c r="I45" s="3"/>
      <c r="J45" t="s">
        <v>1681</v>
      </c>
    </row>
    <row r="46" spans="1:10">
      <c r="A46" s="3">
        <v>45</v>
      </c>
      <c r="B46" s="3" t="s">
        <v>1019</v>
      </c>
      <c r="C46" s="3" t="s">
        <v>128</v>
      </c>
      <c r="D46" s="3" t="s">
        <v>1186</v>
      </c>
      <c r="E46" s="3" t="s">
        <v>1187</v>
      </c>
      <c r="F46" s="3" t="s">
        <v>1188</v>
      </c>
      <c r="G46" s="3" t="s">
        <v>1023</v>
      </c>
      <c r="H46" s="3"/>
      <c r="I46" s="3"/>
      <c r="J46" t="s">
        <v>1681</v>
      </c>
    </row>
    <row r="47" spans="1:10">
      <c r="A47" s="3">
        <v>46</v>
      </c>
      <c r="B47" s="3" t="s">
        <v>1019</v>
      </c>
      <c r="C47" s="3" t="s">
        <v>128</v>
      </c>
      <c r="D47" s="3" t="s">
        <v>1189</v>
      </c>
      <c r="E47" s="3" t="s">
        <v>1190</v>
      </c>
      <c r="F47" s="3" t="s">
        <v>1191</v>
      </c>
      <c r="G47" s="3" t="s">
        <v>1156</v>
      </c>
      <c r="H47" s="3" t="s">
        <v>1192</v>
      </c>
      <c r="I47" s="3"/>
      <c r="J47" t="s">
        <v>1681</v>
      </c>
    </row>
    <row r="48" spans="1:10">
      <c r="A48" s="3">
        <v>47</v>
      </c>
      <c r="B48" s="3" t="s">
        <v>1019</v>
      </c>
      <c r="C48" s="3" t="s">
        <v>128</v>
      </c>
      <c r="D48" s="3" t="s">
        <v>1193</v>
      </c>
      <c r="E48" s="3" t="s">
        <v>1194</v>
      </c>
      <c r="F48" s="3" t="s">
        <v>1195</v>
      </c>
      <c r="G48" s="3" t="s">
        <v>1028</v>
      </c>
      <c r="H48" s="3" t="s">
        <v>1196</v>
      </c>
      <c r="I48" s="3"/>
      <c r="J48" t="s">
        <v>1681</v>
      </c>
    </row>
    <row r="49" spans="1:10">
      <c r="A49" s="3">
        <v>48</v>
      </c>
      <c r="B49" s="3" t="s">
        <v>1019</v>
      </c>
      <c r="C49" s="3" t="s">
        <v>128</v>
      </c>
      <c r="D49" s="3" t="s">
        <v>1197</v>
      </c>
      <c r="E49" s="3" t="s">
        <v>1198</v>
      </c>
      <c r="F49" s="3" t="s">
        <v>1199</v>
      </c>
      <c r="G49" s="3" t="s">
        <v>1200</v>
      </c>
      <c r="H49" s="3"/>
      <c r="I49" s="3"/>
      <c r="J49" t="s">
        <v>1681</v>
      </c>
    </row>
    <row r="50" spans="1:10">
      <c r="A50" s="3">
        <v>49</v>
      </c>
      <c r="B50" s="3" t="s">
        <v>1019</v>
      </c>
      <c r="C50" s="3" t="s">
        <v>128</v>
      </c>
      <c r="D50" s="3" t="s">
        <v>1201</v>
      </c>
      <c r="E50" s="3" t="s">
        <v>1202</v>
      </c>
      <c r="F50" s="3" t="s">
        <v>1203</v>
      </c>
      <c r="G50" s="3" t="s">
        <v>1058</v>
      </c>
      <c r="H50" s="3"/>
      <c r="I50" s="3"/>
      <c r="J50" t="s">
        <v>1681</v>
      </c>
    </row>
    <row r="51" spans="1:10">
      <c r="A51" s="3">
        <v>50</v>
      </c>
      <c r="B51" s="3" t="s">
        <v>1019</v>
      </c>
      <c r="C51" s="3" t="s">
        <v>128</v>
      </c>
      <c r="D51" s="3" t="s">
        <v>1204</v>
      </c>
      <c r="E51" s="3" t="s">
        <v>1205</v>
      </c>
      <c r="F51" s="3" t="s">
        <v>1206</v>
      </c>
      <c r="G51" s="3" t="s">
        <v>1156</v>
      </c>
      <c r="H51" s="3"/>
      <c r="I51" s="3"/>
      <c r="J51" t="s">
        <v>1681</v>
      </c>
    </row>
    <row r="52" spans="1:10">
      <c r="A52" s="3">
        <v>51</v>
      </c>
      <c r="B52" s="3" t="s">
        <v>1019</v>
      </c>
      <c r="C52" s="3" t="s">
        <v>128</v>
      </c>
      <c r="D52" s="3" t="s">
        <v>1207</v>
      </c>
      <c r="E52" s="3" t="s">
        <v>1208</v>
      </c>
      <c r="F52" s="3" t="s">
        <v>1209</v>
      </c>
      <c r="G52" s="3" t="s">
        <v>1058</v>
      </c>
      <c r="H52" s="3"/>
      <c r="I52" s="3"/>
      <c r="J52" t="s">
        <v>1681</v>
      </c>
    </row>
    <row r="53" spans="1:10">
      <c r="A53" s="3">
        <v>52</v>
      </c>
      <c r="B53" s="3" t="s">
        <v>1019</v>
      </c>
      <c r="C53" s="3" t="s">
        <v>128</v>
      </c>
      <c r="D53" s="3" t="s">
        <v>1210</v>
      </c>
      <c r="E53" s="3" t="s">
        <v>1211</v>
      </c>
      <c r="F53" s="3" t="s">
        <v>1212</v>
      </c>
      <c r="G53" s="3" t="s">
        <v>1058</v>
      </c>
      <c r="H53" s="3"/>
      <c r="I53" s="3"/>
      <c r="J53" t="s">
        <v>1681</v>
      </c>
    </row>
    <row r="54" spans="1:10">
      <c r="A54" s="3">
        <v>53</v>
      </c>
      <c r="B54" s="3" t="s">
        <v>1019</v>
      </c>
      <c r="C54" s="3" t="s">
        <v>128</v>
      </c>
      <c r="D54" s="3" t="s">
        <v>1213</v>
      </c>
      <c r="E54" s="3" t="s">
        <v>1214</v>
      </c>
      <c r="F54" s="3" t="s">
        <v>1215</v>
      </c>
      <c r="G54" s="3" t="s">
        <v>1066</v>
      </c>
      <c r="H54" s="3"/>
      <c r="I54" s="3"/>
      <c r="J54" t="s">
        <v>1681</v>
      </c>
    </row>
    <row r="55" spans="1:10">
      <c r="A55" s="3">
        <v>54</v>
      </c>
      <c r="B55" s="3" t="s">
        <v>1019</v>
      </c>
      <c r="C55" s="3" t="s">
        <v>128</v>
      </c>
      <c r="D55" s="3" t="s">
        <v>1216</v>
      </c>
      <c r="E55" s="3" t="s">
        <v>1217</v>
      </c>
      <c r="F55" s="3" t="s">
        <v>1218</v>
      </c>
      <c r="G55" s="3" t="s">
        <v>1097</v>
      </c>
      <c r="H55" s="3"/>
      <c r="I55" s="3"/>
      <c r="J55" t="s">
        <v>1681</v>
      </c>
    </row>
    <row r="56" spans="1:10">
      <c r="A56" s="3">
        <v>55</v>
      </c>
      <c r="B56" s="3" t="s">
        <v>1019</v>
      </c>
      <c r="C56" s="3" t="s">
        <v>128</v>
      </c>
      <c r="D56" s="3" t="s">
        <v>1219</v>
      </c>
      <c r="E56" s="3" t="s">
        <v>1220</v>
      </c>
      <c r="F56" s="3" t="s">
        <v>1221</v>
      </c>
      <c r="G56" s="3" t="s">
        <v>1071</v>
      </c>
      <c r="H56" s="3"/>
      <c r="I56" s="3"/>
      <c r="J56" t="s">
        <v>1681</v>
      </c>
    </row>
    <row r="57" spans="1:10">
      <c r="A57" s="3">
        <v>56</v>
      </c>
      <c r="B57" s="3" t="s">
        <v>1019</v>
      </c>
      <c r="C57" s="3" t="s">
        <v>128</v>
      </c>
      <c r="D57" s="3" t="s">
        <v>1222</v>
      </c>
      <c r="E57" s="3" t="s">
        <v>1223</v>
      </c>
      <c r="F57" s="3" t="s">
        <v>1224</v>
      </c>
      <c r="G57" s="3" t="s">
        <v>1071</v>
      </c>
      <c r="H57" s="3"/>
      <c r="I57" s="3"/>
      <c r="J57" t="s">
        <v>1681</v>
      </c>
    </row>
    <row r="58" spans="1:10">
      <c r="A58" s="3">
        <v>57</v>
      </c>
      <c r="B58" s="3" t="s">
        <v>1019</v>
      </c>
      <c r="C58" s="3" t="s">
        <v>128</v>
      </c>
      <c r="D58" s="3" t="s">
        <v>1225</v>
      </c>
      <c r="E58" s="3" t="s">
        <v>1226</v>
      </c>
      <c r="F58" s="3" t="s">
        <v>1227</v>
      </c>
      <c r="G58" s="3" t="s">
        <v>1071</v>
      </c>
      <c r="H58" s="3"/>
      <c r="I58" s="3"/>
      <c r="J58" t="s">
        <v>1681</v>
      </c>
    </row>
    <row r="59" spans="1:10">
      <c r="A59" s="3">
        <v>58</v>
      </c>
      <c r="B59" s="3" t="s">
        <v>1019</v>
      </c>
      <c r="C59" s="3" t="s">
        <v>128</v>
      </c>
      <c r="D59" s="3" t="s">
        <v>1228</v>
      </c>
      <c r="E59" s="3" t="s">
        <v>1229</v>
      </c>
      <c r="F59" s="3" t="s">
        <v>1230</v>
      </c>
      <c r="G59" s="3" t="s">
        <v>1058</v>
      </c>
      <c r="H59" s="3"/>
      <c r="I59" s="3"/>
      <c r="J59" t="s">
        <v>1681</v>
      </c>
    </row>
    <row r="60" spans="1:10">
      <c r="A60" s="3">
        <v>59</v>
      </c>
      <c r="B60" s="3" t="s">
        <v>1019</v>
      </c>
      <c r="C60" s="3" t="s">
        <v>128</v>
      </c>
      <c r="D60" s="3" t="s">
        <v>1231</v>
      </c>
      <c r="E60" s="3" t="s">
        <v>1232</v>
      </c>
      <c r="F60" s="3" t="s">
        <v>1233</v>
      </c>
      <c r="G60" s="3" t="s">
        <v>1058</v>
      </c>
      <c r="H60" s="3"/>
      <c r="I60" s="3"/>
      <c r="J60" t="s">
        <v>1681</v>
      </c>
    </row>
    <row r="61" spans="1:10">
      <c r="A61" s="3">
        <v>60</v>
      </c>
      <c r="B61" s="3" t="s">
        <v>1019</v>
      </c>
      <c r="C61" s="3" t="s">
        <v>128</v>
      </c>
      <c r="D61" s="3" t="s">
        <v>1234</v>
      </c>
      <c r="E61" s="3" t="s">
        <v>1235</v>
      </c>
      <c r="F61" s="3" t="s">
        <v>1236</v>
      </c>
      <c r="G61" s="3" t="s">
        <v>1071</v>
      </c>
      <c r="H61" s="3"/>
      <c r="I61" s="3"/>
      <c r="J61" t="s">
        <v>1681</v>
      </c>
    </row>
    <row r="62" spans="1:10">
      <c r="A62" s="3">
        <v>61</v>
      </c>
      <c r="B62" s="3" t="s">
        <v>1019</v>
      </c>
      <c r="C62" s="3" t="s">
        <v>128</v>
      </c>
      <c r="D62" s="3" t="s">
        <v>1237</v>
      </c>
      <c r="E62" s="3" t="s">
        <v>1238</v>
      </c>
      <c r="F62" s="3" t="s">
        <v>1239</v>
      </c>
      <c r="G62" s="3" t="s">
        <v>1071</v>
      </c>
      <c r="H62" s="3"/>
      <c r="I62" s="3"/>
      <c r="J62" t="s">
        <v>1681</v>
      </c>
    </row>
    <row r="63" spans="1:10">
      <c r="A63" s="3">
        <v>62</v>
      </c>
      <c r="B63" s="3" t="s">
        <v>1019</v>
      </c>
      <c r="C63" s="3" t="s">
        <v>128</v>
      </c>
      <c r="D63" s="3" t="s">
        <v>1240</v>
      </c>
      <c r="E63" s="3" t="s">
        <v>1241</v>
      </c>
      <c r="F63" s="3" t="s">
        <v>1242</v>
      </c>
      <c r="G63" s="3" t="s">
        <v>1028</v>
      </c>
      <c r="H63" s="3"/>
      <c r="I63" s="3"/>
      <c r="J63" t="s">
        <v>1681</v>
      </c>
    </row>
    <row r="64" spans="1:10">
      <c r="A64" s="3">
        <v>63</v>
      </c>
      <c r="B64" s="3" t="s">
        <v>1019</v>
      </c>
      <c r="C64" s="3" t="s">
        <v>128</v>
      </c>
      <c r="D64" s="3" t="s">
        <v>1243</v>
      </c>
      <c r="E64" s="3" t="s">
        <v>1244</v>
      </c>
      <c r="F64" s="3" t="s">
        <v>1245</v>
      </c>
      <c r="G64" s="3" t="s">
        <v>1156</v>
      </c>
      <c r="H64" s="3"/>
      <c r="I64" s="3"/>
      <c r="J64" t="s">
        <v>1681</v>
      </c>
    </row>
    <row r="65" spans="1:10">
      <c r="A65" s="3">
        <v>64</v>
      </c>
      <c r="B65" s="3" t="s">
        <v>1019</v>
      </c>
      <c r="C65" s="3" t="s">
        <v>128</v>
      </c>
      <c r="D65" s="3" t="s">
        <v>1246</v>
      </c>
      <c r="E65" s="3" t="s">
        <v>1247</v>
      </c>
      <c r="F65" s="3" t="s">
        <v>1248</v>
      </c>
      <c r="G65" s="3" t="s">
        <v>1071</v>
      </c>
      <c r="H65" s="3"/>
      <c r="I65" s="3"/>
      <c r="J65" t="s">
        <v>1681</v>
      </c>
    </row>
    <row r="66" spans="1:10">
      <c r="A66" s="3">
        <v>65</v>
      </c>
      <c r="B66" s="3" t="s">
        <v>1019</v>
      </c>
      <c r="C66" s="3" t="s">
        <v>128</v>
      </c>
      <c r="D66" s="3" t="s">
        <v>1249</v>
      </c>
      <c r="E66" s="3" t="s">
        <v>1250</v>
      </c>
      <c r="F66" s="3" t="s">
        <v>1251</v>
      </c>
      <c r="G66" s="3" t="s">
        <v>1040</v>
      </c>
      <c r="H66" s="3" t="s">
        <v>1252</v>
      </c>
      <c r="I66" s="3"/>
      <c r="J66" t="s">
        <v>1681</v>
      </c>
    </row>
    <row r="67" spans="1:10">
      <c r="A67" s="3">
        <v>66</v>
      </c>
      <c r="B67" s="3" t="s">
        <v>1019</v>
      </c>
      <c r="C67" s="3" t="s">
        <v>128</v>
      </c>
      <c r="D67" s="3" t="s">
        <v>1253</v>
      </c>
      <c r="E67" s="3" t="s">
        <v>1254</v>
      </c>
      <c r="F67" s="3" t="s">
        <v>1255</v>
      </c>
      <c r="G67" s="3" t="s">
        <v>1156</v>
      </c>
      <c r="H67" s="3"/>
      <c r="I67" s="3"/>
      <c r="J67" t="s">
        <v>1681</v>
      </c>
    </row>
    <row r="68" spans="1:10">
      <c r="A68" s="3">
        <v>67</v>
      </c>
      <c r="B68" s="3" t="s">
        <v>1019</v>
      </c>
      <c r="C68" s="3" t="s">
        <v>128</v>
      </c>
      <c r="D68" s="3" t="s">
        <v>1256</v>
      </c>
      <c r="E68" s="3" t="s">
        <v>1257</v>
      </c>
      <c r="F68" s="3" t="s">
        <v>1258</v>
      </c>
      <c r="G68" s="3" t="s">
        <v>1028</v>
      </c>
      <c r="H68" s="3" t="s">
        <v>1024</v>
      </c>
      <c r="I68" s="3"/>
      <c r="J68" t="s">
        <v>1681</v>
      </c>
    </row>
    <row r="69" spans="1:10">
      <c r="A69" s="3">
        <v>68</v>
      </c>
      <c r="B69" s="3" t="s">
        <v>1019</v>
      </c>
      <c r="C69" s="3" t="s">
        <v>128</v>
      </c>
      <c r="D69" s="3" t="s">
        <v>1259</v>
      </c>
      <c r="E69" s="3" t="s">
        <v>1260</v>
      </c>
      <c r="F69" s="3" t="s">
        <v>1261</v>
      </c>
      <c r="G69" s="3" t="s">
        <v>1135</v>
      </c>
      <c r="H69" s="3"/>
      <c r="I69" s="3"/>
      <c r="J69" t="s">
        <v>1681</v>
      </c>
    </row>
    <row r="70" spans="1:10">
      <c r="A70" s="3">
        <v>69</v>
      </c>
      <c r="B70" s="3" t="s">
        <v>1019</v>
      </c>
      <c r="C70" s="3" t="s">
        <v>128</v>
      </c>
      <c r="D70" s="3" t="s">
        <v>1262</v>
      </c>
      <c r="E70" s="3" t="s">
        <v>1263</v>
      </c>
      <c r="F70" s="3" t="s">
        <v>1264</v>
      </c>
      <c r="G70" s="3" t="s">
        <v>1040</v>
      </c>
      <c r="H70" s="3"/>
      <c r="I70" s="3"/>
      <c r="J70" t="s">
        <v>1681</v>
      </c>
    </row>
    <row r="71" spans="1:10">
      <c r="A71" s="3">
        <v>70</v>
      </c>
      <c r="B71" s="3" t="s">
        <v>1019</v>
      </c>
      <c r="C71" s="3" t="s">
        <v>128</v>
      </c>
      <c r="D71" s="3" t="s">
        <v>1265</v>
      </c>
      <c r="E71" s="3" t="s">
        <v>1266</v>
      </c>
      <c r="F71" s="3" t="s">
        <v>1267</v>
      </c>
      <c r="G71" s="3" t="s">
        <v>1028</v>
      </c>
      <c r="H71" s="3"/>
      <c r="I71" s="3"/>
      <c r="J71" t="s">
        <v>1681</v>
      </c>
    </row>
    <row r="72" spans="1:10">
      <c r="A72" s="3">
        <v>71</v>
      </c>
      <c r="B72" s="3" t="s">
        <v>1019</v>
      </c>
      <c r="C72" s="3" t="s">
        <v>128</v>
      </c>
      <c r="D72" s="3" t="s">
        <v>1268</v>
      </c>
      <c r="E72" s="3" t="s">
        <v>1269</v>
      </c>
      <c r="F72" s="3" t="s">
        <v>1270</v>
      </c>
      <c r="G72" s="3" t="s">
        <v>1271</v>
      </c>
      <c r="H72" s="3" t="s">
        <v>1272</v>
      </c>
      <c r="I72" s="3"/>
      <c r="J72" t="s">
        <v>1681</v>
      </c>
    </row>
    <row r="73" spans="1:10">
      <c r="A73" s="3">
        <v>72</v>
      </c>
      <c r="B73" s="3" t="s">
        <v>1019</v>
      </c>
      <c r="C73" s="3" t="s">
        <v>128</v>
      </c>
      <c r="D73" s="3" t="s">
        <v>1273</v>
      </c>
      <c r="E73" s="3" t="s">
        <v>1274</v>
      </c>
      <c r="F73" s="3" t="s">
        <v>1275</v>
      </c>
      <c r="G73" s="3" t="s">
        <v>1023</v>
      </c>
      <c r="H73" s="3"/>
      <c r="I73" s="3"/>
      <c r="J73" t="s">
        <v>1681</v>
      </c>
    </row>
    <row r="74" spans="1:10">
      <c r="A74" s="3">
        <v>73</v>
      </c>
      <c r="B74" s="3" t="s">
        <v>1019</v>
      </c>
      <c r="C74" s="3" t="s">
        <v>128</v>
      </c>
      <c r="D74" s="3" t="s">
        <v>1276</v>
      </c>
      <c r="E74" s="3" t="s">
        <v>1277</v>
      </c>
      <c r="F74" s="3" t="s">
        <v>1278</v>
      </c>
      <c r="G74" s="3" t="s">
        <v>1058</v>
      </c>
      <c r="H74" s="3"/>
      <c r="I74" s="3"/>
      <c r="J74" t="s">
        <v>1681</v>
      </c>
    </row>
    <row r="75" spans="1:10">
      <c r="A75" s="3">
        <v>74</v>
      </c>
      <c r="B75" s="3" t="s">
        <v>1019</v>
      </c>
      <c r="C75" s="3" t="s">
        <v>128</v>
      </c>
      <c r="D75" s="3" t="s">
        <v>1279</v>
      </c>
      <c r="E75" s="3" t="s">
        <v>1280</v>
      </c>
      <c r="F75" s="3" t="s">
        <v>1281</v>
      </c>
      <c r="G75" s="3" t="s">
        <v>1023</v>
      </c>
      <c r="H75" s="3"/>
      <c r="I75" s="3"/>
      <c r="J75" t="s">
        <v>1681</v>
      </c>
    </row>
    <row r="76" spans="1:10">
      <c r="A76" s="3">
        <v>75</v>
      </c>
      <c r="B76" s="3" t="s">
        <v>1019</v>
      </c>
      <c r="C76" s="3" t="s">
        <v>128</v>
      </c>
      <c r="D76" s="3" t="s">
        <v>1282</v>
      </c>
      <c r="E76" s="3" t="s">
        <v>1283</v>
      </c>
      <c r="F76" s="3" t="s">
        <v>1284</v>
      </c>
      <c r="G76" s="3" t="s">
        <v>1285</v>
      </c>
      <c r="H76" s="3" t="s">
        <v>1286</v>
      </c>
      <c r="I76" s="3"/>
      <c r="J76" t="s">
        <v>1681</v>
      </c>
    </row>
    <row r="77" spans="1:10">
      <c r="A77" s="3">
        <v>76</v>
      </c>
      <c r="B77" s="3" t="s">
        <v>1019</v>
      </c>
      <c r="C77" s="3" t="s">
        <v>128</v>
      </c>
      <c r="D77" s="3" t="s">
        <v>1287</v>
      </c>
      <c r="E77" s="3" t="s">
        <v>1288</v>
      </c>
      <c r="F77" s="3" t="s">
        <v>1289</v>
      </c>
      <c r="G77" s="3" t="s">
        <v>1290</v>
      </c>
      <c r="H77" s="3"/>
      <c r="I77" s="3"/>
      <c r="J77" t="s">
        <v>1681</v>
      </c>
    </row>
    <row r="78" spans="1:10">
      <c r="A78" s="3">
        <v>77</v>
      </c>
      <c r="B78" s="3" t="s">
        <v>1019</v>
      </c>
      <c r="C78" s="3" t="s">
        <v>128</v>
      </c>
      <c r="D78" s="3" t="s">
        <v>1291</v>
      </c>
      <c r="E78" s="3" t="s">
        <v>1292</v>
      </c>
      <c r="F78" s="3" t="s">
        <v>1293</v>
      </c>
      <c r="G78" s="3" t="s">
        <v>1066</v>
      </c>
      <c r="H78" s="3"/>
      <c r="I78" s="3"/>
      <c r="J78" t="s">
        <v>1681</v>
      </c>
    </row>
    <row r="79" spans="1:10">
      <c r="A79" s="3">
        <v>78</v>
      </c>
      <c r="B79" s="3" t="s">
        <v>1019</v>
      </c>
      <c r="C79" s="3" t="s">
        <v>128</v>
      </c>
      <c r="D79" s="3" t="s">
        <v>1294</v>
      </c>
      <c r="E79" s="3" t="s">
        <v>1295</v>
      </c>
      <c r="F79" s="3" t="s">
        <v>1296</v>
      </c>
      <c r="G79" s="3" t="s">
        <v>1028</v>
      </c>
      <c r="H79" s="3"/>
      <c r="I79" s="3"/>
      <c r="J79" t="s">
        <v>1681</v>
      </c>
    </row>
    <row r="80" spans="1:10">
      <c r="A80" s="3">
        <v>79</v>
      </c>
      <c r="B80" s="3" t="s">
        <v>1019</v>
      </c>
      <c r="C80" s="3" t="s">
        <v>128</v>
      </c>
      <c r="D80" s="3" t="s">
        <v>1297</v>
      </c>
      <c r="E80" s="3" t="s">
        <v>1298</v>
      </c>
      <c r="F80" s="3" t="s">
        <v>1299</v>
      </c>
      <c r="G80" s="3" t="s">
        <v>1054</v>
      </c>
      <c r="H80" s="3"/>
      <c r="I80" s="3"/>
      <c r="J80" t="s">
        <v>1681</v>
      </c>
    </row>
    <row r="81" spans="1:10">
      <c r="A81" s="3">
        <v>80</v>
      </c>
      <c r="B81" s="3" t="s">
        <v>1019</v>
      </c>
      <c r="C81" s="3" t="s">
        <v>128</v>
      </c>
      <c r="D81" s="3" t="s">
        <v>1300</v>
      </c>
      <c r="E81" s="3" t="s">
        <v>1301</v>
      </c>
      <c r="F81" s="3" t="s">
        <v>1302</v>
      </c>
      <c r="G81" s="3" t="s">
        <v>1054</v>
      </c>
      <c r="H81" s="3"/>
      <c r="I81" s="3"/>
      <c r="J81" t="s">
        <v>1681</v>
      </c>
    </row>
    <row r="82" spans="1:10">
      <c r="A82" s="3">
        <v>81</v>
      </c>
      <c r="B82" s="3" t="s">
        <v>1019</v>
      </c>
      <c r="C82" s="3" t="s">
        <v>128</v>
      </c>
      <c r="D82" s="3" t="s">
        <v>1303</v>
      </c>
      <c r="E82" s="3" t="s">
        <v>1304</v>
      </c>
      <c r="F82" s="3" t="s">
        <v>1305</v>
      </c>
      <c r="G82" s="3" t="s">
        <v>1306</v>
      </c>
      <c r="H82" s="3"/>
      <c r="I82" s="3"/>
      <c r="J82" t="s">
        <v>1681</v>
      </c>
    </row>
    <row r="83" spans="1:10">
      <c r="A83" s="3">
        <v>82</v>
      </c>
      <c r="B83" s="3" t="s">
        <v>1019</v>
      </c>
      <c r="C83" s="3" t="s">
        <v>128</v>
      </c>
      <c r="D83" s="3" t="s">
        <v>1307</v>
      </c>
      <c r="E83" s="3" t="s">
        <v>1308</v>
      </c>
      <c r="F83" s="3" t="s">
        <v>1309</v>
      </c>
      <c r="G83" s="3" t="s">
        <v>1164</v>
      </c>
      <c r="H83" s="3"/>
      <c r="I83" s="3"/>
      <c r="J83" t="s">
        <v>1681</v>
      </c>
    </row>
    <row r="84" spans="1:10">
      <c r="A84" s="3">
        <v>83</v>
      </c>
      <c r="B84" s="3" t="s">
        <v>1019</v>
      </c>
      <c r="C84" s="3" t="s">
        <v>128</v>
      </c>
      <c r="D84" s="3" t="s">
        <v>1310</v>
      </c>
      <c r="E84" s="3" t="s">
        <v>1311</v>
      </c>
      <c r="F84" s="3" t="s">
        <v>1312</v>
      </c>
      <c r="G84" s="3" t="s">
        <v>1313</v>
      </c>
      <c r="H84" s="3"/>
      <c r="I84" s="3"/>
      <c r="J84" t="s">
        <v>1681</v>
      </c>
    </row>
    <row r="85" spans="1:10">
      <c r="A85" s="3">
        <v>84</v>
      </c>
      <c r="B85" s="3" t="s">
        <v>1019</v>
      </c>
      <c r="C85" s="3" t="s">
        <v>128</v>
      </c>
      <c r="D85" s="3" t="s">
        <v>1314</v>
      </c>
      <c r="E85" s="3" t="s">
        <v>1315</v>
      </c>
      <c r="F85" s="3" t="s">
        <v>1316</v>
      </c>
      <c r="G85" s="3" t="s">
        <v>1164</v>
      </c>
      <c r="H85" s="3" t="s">
        <v>1317</v>
      </c>
      <c r="I85" s="3"/>
      <c r="J85" t="s">
        <v>1681</v>
      </c>
    </row>
    <row r="86" spans="1:10">
      <c r="A86" s="3">
        <v>85</v>
      </c>
      <c r="B86" s="3" t="s">
        <v>1019</v>
      </c>
      <c r="C86" s="3" t="s">
        <v>128</v>
      </c>
      <c r="D86" s="3" t="s">
        <v>1318</v>
      </c>
      <c r="E86" s="3" t="s">
        <v>1319</v>
      </c>
      <c r="F86" s="3" t="s">
        <v>1320</v>
      </c>
      <c r="G86" s="3" t="s">
        <v>1135</v>
      </c>
      <c r="H86" s="3" t="s">
        <v>1321</v>
      </c>
      <c r="I86" s="3"/>
      <c r="J86" t="s">
        <v>1681</v>
      </c>
    </row>
    <row r="87" spans="1:10">
      <c r="A87" s="3">
        <v>86</v>
      </c>
      <c r="B87" s="3" t="s">
        <v>1019</v>
      </c>
      <c r="C87" s="3" t="s">
        <v>128</v>
      </c>
      <c r="D87" s="3" t="s">
        <v>1322</v>
      </c>
      <c r="E87" s="3" t="s">
        <v>1323</v>
      </c>
      <c r="F87" s="3" t="s">
        <v>1324</v>
      </c>
      <c r="G87" s="3" t="s">
        <v>1093</v>
      </c>
      <c r="H87" s="3" t="s">
        <v>1325</v>
      </c>
      <c r="I87" s="3"/>
      <c r="J87" t="s">
        <v>1681</v>
      </c>
    </row>
    <row r="88" spans="1:10">
      <c r="A88" s="3">
        <v>87</v>
      </c>
      <c r="B88" s="3" t="s">
        <v>1019</v>
      </c>
      <c r="C88" s="3" t="s">
        <v>128</v>
      </c>
      <c r="D88" s="3" t="s">
        <v>1326</v>
      </c>
      <c r="E88" s="3" t="s">
        <v>1327</v>
      </c>
      <c r="F88" s="3" t="s">
        <v>1328</v>
      </c>
      <c r="G88" s="3" t="s">
        <v>1058</v>
      </c>
      <c r="H88" s="3" t="s">
        <v>1329</v>
      </c>
      <c r="I88" s="3"/>
      <c r="J88" t="s">
        <v>1681</v>
      </c>
    </row>
    <row r="89" spans="1:10">
      <c r="A89" s="3">
        <v>88</v>
      </c>
      <c r="B89" s="3" t="s">
        <v>1019</v>
      </c>
      <c r="C89" s="3" t="s">
        <v>128</v>
      </c>
      <c r="D89" s="3" t="s">
        <v>1330</v>
      </c>
      <c r="E89" s="3" t="s">
        <v>1331</v>
      </c>
      <c r="F89" s="3" t="s">
        <v>1332</v>
      </c>
      <c r="G89" s="3" t="s">
        <v>1058</v>
      </c>
      <c r="H89" s="3" t="s">
        <v>1333</v>
      </c>
      <c r="I89" s="3"/>
      <c r="J89" t="s">
        <v>1681</v>
      </c>
    </row>
    <row r="90" spans="1:10">
      <c r="A90" s="3">
        <v>89</v>
      </c>
      <c r="B90" s="3" t="s">
        <v>1019</v>
      </c>
      <c r="C90" s="3" t="s">
        <v>128</v>
      </c>
      <c r="D90" s="3" t="s">
        <v>1334</v>
      </c>
      <c r="E90" s="3" t="s">
        <v>1335</v>
      </c>
      <c r="F90" s="3" t="s">
        <v>1336</v>
      </c>
      <c r="G90" s="3" t="s">
        <v>1071</v>
      </c>
      <c r="H90" s="3"/>
      <c r="I90" s="3"/>
      <c r="J90" t="s">
        <v>1681</v>
      </c>
    </row>
    <row r="91" spans="1:10">
      <c r="A91" s="3">
        <v>90</v>
      </c>
      <c r="B91" s="3" t="s">
        <v>1019</v>
      </c>
      <c r="C91" s="3" t="s">
        <v>128</v>
      </c>
      <c r="D91" s="3" t="s">
        <v>1337</v>
      </c>
      <c r="E91" s="3" t="s">
        <v>1338</v>
      </c>
      <c r="F91" s="3" t="s">
        <v>1339</v>
      </c>
      <c r="G91" s="3" t="s">
        <v>1164</v>
      </c>
      <c r="H91" s="3"/>
      <c r="I91" s="3"/>
      <c r="J91" t="s">
        <v>1681</v>
      </c>
    </row>
    <row r="92" spans="1:10">
      <c r="A92" s="3">
        <v>91</v>
      </c>
      <c r="B92" s="3" t="s">
        <v>1019</v>
      </c>
      <c r="C92" s="3" t="s">
        <v>128</v>
      </c>
      <c r="D92" s="3" t="s">
        <v>1340</v>
      </c>
      <c r="E92" s="3" t="s">
        <v>1341</v>
      </c>
      <c r="F92" s="3" t="s">
        <v>1342</v>
      </c>
      <c r="G92" s="3" t="s">
        <v>1135</v>
      </c>
      <c r="H92" s="3"/>
      <c r="I92" s="3"/>
      <c r="J92" t="s">
        <v>1681</v>
      </c>
    </row>
    <row r="93" spans="1:10">
      <c r="A93" s="3">
        <v>92</v>
      </c>
      <c r="B93" s="3" t="s">
        <v>1019</v>
      </c>
      <c r="C93" s="3" t="s">
        <v>128</v>
      </c>
      <c r="D93" s="3" t="s">
        <v>1343</v>
      </c>
      <c r="E93" s="3" t="s">
        <v>1344</v>
      </c>
      <c r="F93" s="3" t="s">
        <v>1345</v>
      </c>
      <c r="G93" s="3" t="s">
        <v>1023</v>
      </c>
      <c r="H93" s="3" t="s">
        <v>1346</v>
      </c>
      <c r="I93" s="3"/>
      <c r="J93" t="s">
        <v>1681</v>
      </c>
    </row>
    <row r="94" spans="1:10">
      <c r="A94" s="3">
        <v>93</v>
      </c>
      <c r="B94" s="3" t="s">
        <v>1019</v>
      </c>
      <c r="C94" s="3" t="s">
        <v>128</v>
      </c>
      <c r="D94" s="3" t="s">
        <v>1347</v>
      </c>
      <c r="E94" s="3" t="s">
        <v>1348</v>
      </c>
      <c r="F94" s="3" t="s">
        <v>1349</v>
      </c>
      <c r="G94" s="3" t="s">
        <v>1313</v>
      </c>
      <c r="H94" s="3"/>
      <c r="I94" s="3"/>
      <c r="J94" t="s">
        <v>1681</v>
      </c>
    </row>
    <row r="95" spans="1:10">
      <c r="A95" s="3">
        <v>94</v>
      </c>
      <c r="B95" s="3" t="s">
        <v>1019</v>
      </c>
      <c r="C95" s="3" t="s">
        <v>128</v>
      </c>
      <c r="D95" s="3" t="s">
        <v>1350</v>
      </c>
      <c r="E95" s="3" t="s">
        <v>1351</v>
      </c>
      <c r="F95" s="3" t="s">
        <v>1352</v>
      </c>
      <c r="G95" s="3" t="s">
        <v>1028</v>
      </c>
      <c r="H95" s="3"/>
      <c r="I95" s="3"/>
      <c r="J95" t="s">
        <v>1681</v>
      </c>
    </row>
    <row r="96" spans="1:10">
      <c r="A96" s="3">
        <v>95</v>
      </c>
      <c r="B96" s="3" t="s">
        <v>1019</v>
      </c>
      <c r="C96" s="3" t="s">
        <v>128</v>
      </c>
      <c r="D96" s="3" t="s">
        <v>1353</v>
      </c>
      <c r="E96" s="3" t="s">
        <v>1354</v>
      </c>
      <c r="F96" s="3" t="s">
        <v>1355</v>
      </c>
      <c r="G96" s="3" t="s">
        <v>1356</v>
      </c>
      <c r="H96" s="3"/>
      <c r="I96" s="3"/>
      <c r="J96" t="s">
        <v>1681</v>
      </c>
    </row>
    <row r="97" spans="1:10">
      <c r="A97" s="3">
        <v>96</v>
      </c>
      <c r="B97" s="3" t="s">
        <v>1019</v>
      </c>
      <c r="C97" s="3" t="s">
        <v>128</v>
      </c>
      <c r="D97" s="3" t="s">
        <v>1357</v>
      </c>
      <c r="E97" s="3" t="s">
        <v>1358</v>
      </c>
      <c r="F97" s="3" t="s">
        <v>1359</v>
      </c>
      <c r="G97" s="3" t="s">
        <v>1360</v>
      </c>
      <c r="H97" s="3"/>
      <c r="I97" s="3"/>
      <c r="J97" t="s">
        <v>1681</v>
      </c>
    </row>
    <row r="98" spans="1:10">
      <c r="A98" s="3">
        <v>97</v>
      </c>
      <c r="B98" s="3" t="s">
        <v>1019</v>
      </c>
      <c r="C98" s="3" t="s">
        <v>128</v>
      </c>
      <c r="D98" s="3" t="s">
        <v>1361</v>
      </c>
      <c r="E98" s="3" t="s">
        <v>1362</v>
      </c>
      <c r="F98" s="3" t="s">
        <v>1363</v>
      </c>
      <c r="G98" s="3" t="s">
        <v>1364</v>
      </c>
      <c r="H98" s="3"/>
      <c r="I98" s="3"/>
      <c r="J98" t="s">
        <v>1681</v>
      </c>
    </row>
    <row r="99" spans="1:10">
      <c r="A99" s="3">
        <v>98</v>
      </c>
      <c r="B99" s="3" t="s">
        <v>1019</v>
      </c>
      <c r="C99" s="3" t="s">
        <v>128</v>
      </c>
      <c r="D99" s="3" t="s">
        <v>1365</v>
      </c>
      <c r="E99" s="3" t="s">
        <v>1366</v>
      </c>
      <c r="F99" s="3" t="s">
        <v>1367</v>
      </c>
      <c r="G99" s="3" t="s">
        <v>1071</v>
      </c>
      <c r="H99" s="3"/>
      <c r="I99" s="3"/>
      <c r="J99" t="s">
        <v>1681</v>
      </c>
    </row>
    <row r="100" spans="1:10">
      <c r="A100" s="3">
        <v>99</v>
      </c>
      <c r="B100" s="3" t="s">
        <v>1019</v>
      </c>
      <c r="C100" s="3" t="s">
        <v>128</v>
      </c>
      <c r="D100" s="3" t="s">
        <v>1368</v>
      </c>
      <c r="E100" s="3" t="s">
        <v>1369</v>
      </c>
      <c r="F100" s="3" t="s">
        <v>1370</v>
      </c>
      <c r="G100" s="3" t="s">
        <v>1066</v>
      </c>
      <c r="H100" s="3"/>
      <c r="I100" s="3"/>
      <c r="J100" t="s">
        <v>1681</v>
      </c>
    </row>
    <row r="101" spans="1:10">
      <c r="A101" s="3">
        <v>100</v>
      </c>
      <c r="B101" s="3" t="s">
        <v>1019</v>
      </c>
      <c r="C101" s="3" t="s">
        <v>128</v>
      </c>
      <c r="D101" s="3" t="s">
        <v>1371</v>
      </c>
      <c r="E101" s="3" t="s">
        <v>1372</v>
      </c>
      <c r="F101" s="3" t="s">
        <v>1373</v>
      </c>
      <c r="G101" s="3" t="s">
        <v>1156</v>
      </c>
      <c r="H101" s="3"/>
      <c r="I101" s="3"/>
      <c r="J101" t="s">
        <v>1681</v>
      </c>
    </row>
    <row r="102" spans="1:10">
      <c r="A102" s="3">
        <v>101</v>
      </c>
      <c r="B102" s="3" t="s">
        <v>1019</v>
      </c>
      <c r="C102" s="3" t="s">
        <v>128</v>
      </c>
      <c r="D102" s="3" t="s">
        <v>1374</v>
      </c>
      <c r="E102" s="3" t="s">
        <v>1375</v>
      </c>
      <c r="F102" s="3" t="s">
        <v>1376</v>
      </c>
      <c r="G102" s="3" t="s">
        <v>1058</v>
      </c>
      <c r="H102" s="3" t="s">
        <v>1377</v>
      </c>
      <c r="I102" s="3"/>
      <c r="J102" t="s">
        <v>1681</v>
      </c>
    </row>
    <row r="103" spans="1:10">
      <c r="A103" s="3">
        <v>102</v>
      </c>
      <c r="B103" s="3" t="s">
        <v>1019</v>
      </c>
      <c r="C103" s="3" t="s">
        <v>128</v>
      </c>
      <c r="D103" s="3" t="s">
        <v>1378</v>
      </c>
      <c r="E103" s="3" t="s">
        <v>1379</v>
      </c>
      <c r="F103" s="3" t="s">
        <v>1380</v>
      </c>
      <c r="G103" s="3" t="s">
        <v>1058</v>
      </c>
      <c r="H103" s="3"/>
      <c r="I103" s="3"/>
      <c r="J103" t="s">
        <v>1681</v>
      </c>
    </row>
    <row r="104" spans="1:10">
      <c r="A104" s="3">
        <v>103</v>
      </c>
      <c r="B104" s="3" t="s">
        <v>1019</v>
      </c>
      <c r="C104" s="3" t="s">
        <v>128</v>
      </c>
      <c r="D104" s="3" t="s">
        <v>1381</v>
      </c>
      <c r="E104" s="3" t="s">
        <v>1382</v>
      </c>
      <c r="F104" s="3" t="s">
        <v>1383</v>
      </c>
      <c r="G104" s="3" t="s">
        <v>1058</v>
      </c>
      <c r="H104" s="3"/>
      <c r="I104" s="3"/>
      <c r="J104" t="s">
        <v>1681</v>
      </c>
    </row>
    <row r="105" spans="1:10">
      <c r="A105" s="3">
        <v>104</v>
      </c>
      <c r="B105" s="3" t="s">
        <v>1019</v>
      </c>
      <c r="C105" s="3" t="s">
        <v>128</v>
      </c>
      <c r="D105" s="3" t="s">
        <v>1384</v>
      </c>
      <c r="E105" s="3" t="s">
        <v>1385</v>
      </c>
      <c r="F105" s="3" t="s">
        <v>1386</v>
      </c>
      <c r="G105" s="3" t="s">
        <v>1054</v>
      </c>
      <c r="H105" s="3" t="s">
        <v>1024</v>
      </c>
      <c r="I105" s="3"/>
      <c r="J105" t="s">
        <v>1681</v>
      </c>
    </row>
    <row r="106" spans="1:10">
      <c r="A106" s="3">
        <v>105</v>
      </c>
      <c r="B106" s="3" t="s">
        <v>1019</v>
      </c>
      <c r="C106" s="3" t="s">
        <v>128</v>
      </c>
      <c r="D106" s="3" t="s">
        <v>1387</v>
      </c>
      <c r="E106" s="3" t="s">
        <v>1388</v>
      </c>
      <c r="F106" s="3" t="s">
        <v>1389</v>
      </c>
      <c r="G106" s="3" t="s">
        <v>1313</v>
      </c>
      <c r="H106" s="3" t="s">
        <v>1390</v>
      </c>
      <c r="I106" s="3"/>
      <c r="J106" t="s">
        <v>1681</v>
      </c>
    </row>
    <row r="107" spans="1:10">
      <c r="A107" s="3">
        <v>106</v>
      </c>
      <c r="B107" s="3" t="s">
        <v>1019</v>
      </c>
      <c r="C107" s="3" t="s">
        <v>128</v>
      </c>
      <c r="D107" s="3" t="s">
        <v>1391</v>
      </c>
      <c r="E107" s="3" t="s">
        <v>1392</v>
      </c>
      <c r="F107" s="3" t="s">
        <v>1393</v>
      </c>
      <c r="G107" s="3" t="s">
        <v>1071</v>
      </c>
      <c r="H107" s="3"/>
      <c r="I107" s="3"/>
      <c r="J107" t="s">
        <v>1681</v>
      </c>
    </row>
    <row r="108" spans="1:10">
      <c r="A108" s="3">
        <v>107</v>
      </c>
      <c r="B108" s="3" t="s">
        <v>1019</v>
      </c>
      <c r="C108" s="3" t="s">
        <v>128</v>
      </c>
      <c r="D108" s="3" t="s">
        <v>1394</v>
      </c>
      <c r="E108" s="3" t="s">
        <v>1395</v>
      </c>
      <c r="F108" s="3" t="s">
        <v>1396</v>
      </c>
      <c r="G108" s="3" t="s">
        <v>1156</v>
      </c>
      <c r="H108" s="3"/>
      <c r="I108" s="3"/>
      <c r="J108" t="s">
        <v>1681</v>
      </c>
    </row>
    <row r="109" spans="1:10">
      <c r="A109" s="3">
        <v>108</v>
      </c>
      <c r="B109" s="3" t="s">
        <v>1019</v>
      </c>
      <c r="C109" s="3" t="s">
        <v>128</v>
      </c>
      <c r="D109" s="3" t="s">
        <v>1397</v>
      </c>
      <c r="E109" s="3" t="s">
        <v>1398</v>
      </c>
      <c r="F109" s="3" t="s">
        <v>1399</v>
      </c>
      <c r="G109" s="3" t="s">
        <v>1040</v>
      </c>
      <c r="H109" s="3" t="s">
        <v>1400</v>
      </c>
      <c r="I109" s="3"/>
      <c r="J109" t="s">
        <v>1681</v>
      </c>
    </row>
    <row r="110" spans="1:10">
      <c r="A110" s="3">
        <v>109</v>
      </c>
      <c r="B110" s="3" t="s">
        <v>1019</v>
      </c>
      <c r="C110" s="3" t="s">
        <v>128</v>
      </c>
      <c r="D110" s="3" t="s">
        <v>1401</v>
      </c>
      <c r="E110" s="3" t="s">
        <v>1402</v>
      </c>
      <c r="F110" s="3" t="s">
        <v>1403</v>
      </c>
      <c r="G110" s="3" t="s">
        <v>1404</v>
      </c>
      <c r="H110" s="3"/>
      <c r="I110" s="3"/>
      <c r="J110" t="s">
        <v>1681</v>
      </c>
    </row>
    <row r="111" spans="1:10">
      <c r="A111" s="3">
        <v>110</v>
      </c>
      <c r="B111" s="3" t="s">
        <v>1019</v>
      </c>
      <c r="C111" s="3" t="s">
        <v>128</v>
      </c>
      <c r="D111" s="3" t="s">
        <v>1405</v>
      </c>
      <c r="E111" s="3" t="s">
        <v>1406</v>
      </c>
      <c r="F111" s="3" t="s">
        <v>1407</v>
      </c>
      <c r="G111" s="3" t="s">
        <v>1408</v>
      </c>
      <c r="H111" s="3"/>
      <c r="I111" s="3"/>
      <c r="J111" t="s">
        <v>1681</v>
      </c>
    </row>
    <row r="112" spans="1:10">
      <c r="A112" s="3">
        <v>111</v>
      </c>
      <c r="B112" s="3" t="s">
        <v>1019</v>
      </c>
      <c r="C112" s="3" t="s">
        <v>128</v>
      </c>
      <c r="D112" s="3" t="s">
        <v>1409</v>
      </c>
      <c r="E112" s="3" t="s">
        <v>1410</v>
      </c>
      <c r="F112" s="3" t="s">
        <v>1411</v>
      </c>
      <c r="G112" s="3" t="s">
        <v>1412</v>
      </c>
      <c r="H112" s="3" t="s">
        <v>1413</v>
      </c>
      <c r="I112" s="3"/>
      <c r="J112" t="s">
        <v>1681</v>
      </c>
    </row>
    <row r="113" spans="1:10">
      <c r="A113" s="3">
        <v>112</v>
      </c>
      <c r="B113" s="3" t="s">
        <v>1019</v>
      </c>
      <c r="C113" s="3" t="s">
        <v>128</v>
      </c>
      <c r="D113" s="3" t="s">
        <v>1414</v>
      </c>
      <c r="E113" s="3" t="s">
        <v>1415</v>
      </c>
      <c r="F113" s="3" t="s">
        <v>1416</v>
      </c>
      <c r="G113" s="3" t="s">
        <v>1058</v>
      </c>
      <c r="H113" s="3"/>
      <c r="I113" s="3"/>
      <c r="J113" t="s">
        <v>1681</v>
      </c>
    </row>
    <row r="114" spans="1:10">
      <c r="A114" s="3">
        <v>113</v>
      </c>
      <c r="B114" s="3" t="s">
        <v>1019</v>
      </c>
      <c r="C114" s="3" t="s">
        <v>128</v>
      </c>
      <c r="D114" s="3" t="s">
        <v>1417</v>
      </c>
      <c r="E114" s="3" t="s">
        <v>1418</v>
      </c>
      <c r="F114" s="3" t="s">
        <v>1419</v>
      </c>
      <c r="G114" s="3" t="s">
        <v>1306</v>
      </c>
      <c r="H114" s="3" t="s">
        <v>1420</v>
      </c>
      <c r="I114" s="3"/>
      <c r="J114" t="s">
        <v>1681</v>
      </c>
    </row>
    <row r="115" spans="1:10">
      <c r="A115" s="3">
        <v>114</v>
      </c>
      <c r="B115" s="3" t="s">
        <v>1019</v>
      </c>
      <c r="C115" s="3" t="s">
        <v>128</v>
      </c>
      <c r="D115" s="3" t="s">
        <v>1421</v>
      </c>
      <c r="E115" s="3" t="s">
        <v>1422</v>
      </c>
      <c r="F115" s="3" t="s">
        <v>1423</v>
      </c>
      <c r="G115" s="3" t="s">
        <v>1135</v>
      </c>
      <c r="H115" s="3"/>
      <c r="I115" s="3"/>
      <c r="J115" t="s">
        <v>1681</v>
      </c>
    </row>
    <row r="116" spans="1:10">
      <c r="A116" s="3">
        <v>115</v>
      </c>
      <c r="B116" s="3" t="s">
        <v>1019</v>
      </c>
      <c r="C116" s="3" t="s">
        <v>128</v>
      </c>
      <c r="D116" s="3" t="s">
        <v>1424</v>
      </c>
      <c r="E116" s="3" t="s">
        <v>1425</v>
      </c>
      <c r="F116" s="3" t="s">
        <v>1426</v>
      </c>
      <c r="G116" s="3" t="s">
        <v>1028</v>
      </c>
      <c r="H116" s="3" t="s">
        <v>1427</v>
      </c>
      <c r="I116" s="3"/>
      <c r="J116" t="s">
        <v>1681</v>
      </c>
    </row>
    <row r="117" spans="1:10">
      <c r="A117" s="3">
        <v>116</v>
      </c>
      <c r="B117" s="3" t="s">
        <v>1019</v>
      </c>
      <c r="C117" s="3" t="s">
        <v>128</v>
      </c>
      <c r="D117" s="3" t="s">
        <v>1428</v>
      </c>
      <c r="E117" s="3" t="s">
        <v>1429</v>
      </c>
      <c r="F117" s="3" t="s">
        <v>1430</v>
      </c>
      <c r="G117" s="3" t="s">
        <v>1164</v>
      </c>
      <c r="H117" s="3" t="s">
        <v>1431</v>
      </c>
      <c r="I117" s="3"/>
      <c r="J117" t="s">
        <v>1681</v>
      </c>
    </row>
    <row r="118" spans="1:10">
      <c r="A118" s="3">
        <v>117</v>
      </c>
      <c r="B118" s="3" t="s">
        <v>1019</v>
      </c>
      <c r="C118" s="3" t="s">
        <v>128</v>
      </c>
      <c r="D118" s="3" t="s">
        <v>1432</v>
      </c>
      <c r="E118" s="3" t="s">
        <v>1433</v>
      </c>
      <c r="F118" s="3" t="s">
        <v>1434</v>
      </c>
      <c r="G118" s="3" t="s">
        <v>1156</v>
      </c>
      <c r="H118" s="3"/>
      <c r="I118" s="3"/>
      <c r="J118" t="s">
        <v>1681</v>
      </c>
    </row>
    <row r="119" spans="1:10">
      <c r="A119" s="3">
        <v>118</v>
      </c>
      <c r="B119" s="3" t="s">
        <v>1019</v>
      </c>
      <c r="C119" s="3" t="s">
        <v>128</v>
      </c>
      <c r="D119" s="3" t="s">
        <v>1435</v>
      </c>
      <c r="E119" s="3" t="s">
        <v>1436</v>
      </c>
      <c r="F119" s="3" t="s">
        <v>1437</v>
      </c>
      <c r="G119" s="3" t="s">
        <v>1023</v>
      </c>
      <c r="H119" s="3"/>
      <c r="I119" s="3"/>
      <c r="J119" t="s">
        <v>1681</v>
      </c>
    </row>
    <row r="120" spans="1:10">
      <c r="A120" s="3">
        <v>119</v>
      </c>
      <c r="B120" s="3" t="s">
        <v>1019</v>
      </c>
      <c r="C120" s="3" t="s">
        <v>128</v>
      </c>
      <c r="D120" s="3" t="s">
        <v>1438</v>
      </c>
      <c r="E120" s="3" t="s">
        <v>1439</v>
      </c>
      <c r="F120" s="3" t="s">
        <v>1440</v>
      </c>
      <c r="G120" s="3" t="s">
        <v>1156</v>
      </c>
      <c r="H120" s="3"/>
      <c r="I120" s="3"/>
      <c r="J120" t="s">
        <v>1681</v>
      </c>
    </row>
    <row r="121" spans="1:10">
      <c r="A121" s="3">
        <v>120</v>
      </c>
      <c r="B121" s="3" t="s">
        <v>1019</v>
      </c>
      <c r="C121" s="3" t="s">
        <v>128</v>
      </c>
      <c r="D121" s="3" t="s">
        <v>1441</v>
      </c>
      <c r="E121" s="3" t="s">
        <v>1442</v>
      </c>
      <c r="F121" s="3" t="s">
        <v>1443</v>
      </c>
      <c r="G121" s="3" t="s">
        <v>1066</v>
      </c>
      <c r="H121" s="3" t="s">
        <v>1024</v>
      </c>
      <c r="I121" s="3"/>
      <c r="J121" t="s">
        <v>1681</v>
      </c>
    </row>
    <row r="122" spans="1:10">
      <c r="A122" s="3">
        <v>121</v>
      </c>
      <c r="B122" s="3" t="s">
        <v>1019</v>
      </c>
      <c r="C122" s="3" t="s">
        <v>128</v>
      </c>
      <c r="D122" s="3" t="s">
        <v>1444</v>
      </c>
      <c r="E122" s="3" t="s">
        <v>1445</v>
      </c>
      <c r="F122" s="3" t="s">
        <v>1446</v>
      </c>
      <c r="G122" s="3" t="s">
        <v>1071</v>
      </c>
      <c r="H122" s="3"/>
      <c r="I122" s="3"/>
      <c r="J122" t="s">
        <v>1681</v>
      </c>
    </row>
    <row r="123" spans="1:10">
      <c r="A123" s="3">
        <v>122</v>
      </c>
      <c r="B123" s="3" t="s">
        <v>1019</v>
      </c>
      <c r="C123" s="3" t="s">
        <v>128</v>
      </c>
      <c r="D123" s="3" t="s">
        <v>1447</v>
      </c>
      <c r="E123" s="3" t="s">
        <v>1448</v>
      </c>
      <c r="F123" s="3" t="s">
        <v>1449</v>
      </c>
      <c r="G123" s="3" t="s">
        <v>1104</v>
      </c>
      <c r="H123" s="3"/>
      <c r="I123" s="3"/>
      <c r="J123" t="s">
        <v>1681</v>
      </c>
    </row>
    <row r="124" spans="1:10">
      <c r="A124" s="3">
        <v>123</v>
      </c>
      <c r="B124" s="3" t="s">
        <v>1019</v>
      </c>
      <c r="C124" s="3" t="s">
        <v>128</v>
      </c>
      <c r="D124" s="3" t="s">
        <v>1450</v>
      </c>
      <c r="E124" s="3" t="s">
        <v>1451</v>
      </c>
      <c r="F124" s="3" t="s">
        <v>1452</v>
      </c>
      <c r="G124" s="3" t="s">
        <v>1071</v>
      </c>
      <c r="H124" s="3"/>
      <c r="I124" s="3"/>
      <c r="J124" t="s">
        <v>1681</v>
      </c>
    </row>
    <row r="125" spans="1:10">
      <c r="A125" s="3">
        <v>124</v>
      </c>
      <c r="B125" s="3" t="s">
        <v>1019</v>
      </c>
      <c r="C125" s="3" t="s">
        <v>128</v>
      </c>
      <c r="D125" s="3" t="s">
        <v>1453</v>
      </c>
      <c r="E125" s="3" t="s">
        <v>1454</v>
      </c>
      <c r="F125" s="3" t="s">
        <v>1455</v>
      </c>
      <c r="G125" s="3" t="s">
        <v>1156</v>
      </c>
      <c r="H125" s="3" t="s">
        <v>1456</v>
      </c>
      <c r="I125" s="3"/>
      <c r="J125" t="s">
        <v>1681</v>
      </c>
    </row>
    <row r="126" spans="1:10">
      <c r="A126" s="3">
        <v>125</v>
      </c>
      <c r="B126" s="3" t="s">
        <v>1019</v>
      </c>
      <c r="C126" s="3" t="s">
        <v>128</v>
      </c>
      <c r="D126" s="3" t="s">
        <v>1457</v>
      </c>
      <c r="E126" s="3" t="s">
        <v>1458</v>
      </c>
      <c r="F126" s="3" t="s">
        <v>1459</v>
      </c>
      <c r="G126" s="3" t="s">
        <v>1364</v>
      </c>
      <c r="H126" s="3"/>
      <c r="I126" s="3"/>
      <c r="J126" t="s">
        <v>1681</v>
      </c>
    </row>
    <row r="127" spans="1:10">
      <c r="A127" s="3">
        <v>126</v>
      </c>
      <c r="B127" s="3" t="s">
        <v>1019</v>
      </c>
      <c r="C127" s="3" t="s">
        <v>128</v>
      </c>
      <c r="D127" s="3" t="s">
        <v>1460</v>
      </c>
      <c r="E127" s="3" t="s">
        <v>1461</v>
      </c>
      <c r="F127" s="3" t="s">
        <v>1462</v>
      </c>
      <c r="G127" s="3" t="s">
        <v>1058</v>
      </c>
      <c r="H127" s="3" t="s">
        <v>1463</v>
      </c>
      <c r="I127" s="3"/>
      <c r="J127" t="s">
        <v>1681</v>
      </c>
    </row>
    <row r="128" spans="1:10">
      <c r="A128" s="3">
        <v>127</v>
      </c>
      <c r="B128" s="3" t="s">
        <v>1019</v>
      </c>
      <c r="C128" s="3" t="s">
        <v>128</v>
      </c>
      <c r="D128" s="3" t="s">
        <v>1464</v>
      </c>
      <c r="E128" s="3" t="s">
        <v>1465</v>
      </c>
      <c r="F128" s="3" t="s">
        <v>1466</v>
      </c>
      <c r="G128" s="3" t="s">
        <v>1071</v>
      </c>
      <c r="H128" s="3" t="s">
        <v>1467</v>
      </c>
      <c r="I128" s="3"/>
      <c r="J128" t="s">
        <v>1681</v>
      </c>
    </row>
    <row r="129" spans="1:10">
      <c r="A129" s="3">
        <v>128</v>
      </c>
      <c r="B129" s="3" t="s">
        <v>1019</v>
      </c>
      <c r="C129" s="3" t="s">
        <v>128</v>
      </c>
      <c r="D129" s="3" t="s">
        <v>1468</v>
      </c>
      <c r="E129" s="3" t="s">
        <v>1469</v>
      </c>
      <c r="F129" s="3" t="s">
        <v>1470</v>
      </c>
      <c r="G129" s="3" t="s">
        <v>1071</v>
      </c>
      <c r="H129" s="3" t="s">
        <v>1024</v>
      </c>
      <c r="I129" s="3"/>
      <c r="J129" t="s">
        <v>1681</v>
      </c>
    </row>
    <row r="130" spans="1:10">
      <c r="A130" s="3">
        <v>129</v>
      </c>
      <c r="B130" s="3" t="s">
        <v>1019</v>
      </c>
      <c r="C130" s="3" t="s">
        <v>128</v>
      </c>
      <c r="D130" s="3" t="s">
        <v>1471</v>
      </c>
      <c r="E130" s="3" t="s">
        <v>1472</v>
      </c>
      <c r="F130" s="3" t="s">
        <v>1473</v>
      </c>
      <c r="G130" s="3" t="s">
        <v>1474</v>
      </c>
      <c r="H130" s="3"/>
      <c r="I130" s="3"/>
      <c r="J130" t="s">
        <v>1681</v>
      </c>
    </row>
    <row r="131" spans="1:10">
      <c r="A131" s="3">
        <v>130</v>
      </c>
      <c r="B131" s="3" t="s">
        <v>1019</v>
      </c>
      <c r="C131" s="3" t="s">
        <v>128</v>
      </c>
      <c r="D131" s="3" t="s">
        <v>1475</v>
      </c>
      <c r="E131" s="3" t="s">
        <v>1476</v>
      </c>
      <c r="F131" s="3" t="s">
        <v>1477</v>
      </c>
      <c r="G131" s="3" t="s">
        <v>1058</v>
      </c>
      <c r="H131" s="3"/>
      <c r="I131" s="3"/>
      <c r="J131" t="s">
        <v>1681</v>
      </c>
    </row>
    <row r="132" spans="1:10">
      <c r="A132" s="3">
        <v>131</v>
      </c>
      <c r="B132" s="3" t="s">
        <v>1019</v>
      </c>
      <c r="C132" s="3" t="s">
        <v>128</v>
      </c>
      <c r="D132" s="3" t="s">
        <v>1478</v>
      </c>
      <c r="E132" s="3" t="s">
        <v>1479</v>
      </c>
      <c r="F132" s="3" t="s">
        <v>1480</v>
      </c>
      <c r="G132" s="3" t="s">
        <v>1058</v>
      </c>
      <c r="H132" s="3" t="s">
        <v>1481</v>
      </c>
      <c r="I132" s="3"/>
      <c r="J132" t="s">
        <v>1681</v>
      </c>
    </row>
    <row r="133" spans="1:10">
      <c r="A133" s="3">
        <v>132</v>
      </c>
      <c r="B133" s="3" t="s">
        <v>1019</v>
      </c>
      <c r="C133" s="3" t="s">
        <v>128</v>
      </c>
      <c r="D133" s="3" t="s">
        <v>1482</v>
      </c>
      <c r="E133" s="3" t="s">
        <v>1483</v>
      </c>
      <c r="F133" s="3" t="s">
        <v>1484</v>
      </c>
      <c r="G133" s="3" t="s">
        <v>1023</v>
      </c>
      <c r="H133" s="3"/>
      <c r="I133" s="3"/>
      <c r="J133" t="s">
        <v>1681</v>
      </c>
    </row>
    <row r="134" spans="1:10">
      <c r="A134" s="3">
        <v>133</v>
      </c>
      <c r="B134" s="3" t="s">
        <v>1019</v>
      </c>
      <c r="C134" s="3" t="s">
        <v>128</v>
      </c>
      <c r="D134" s="3" t="s">
        <v>1485</v>
      </c>
      <c r="E134" s="3" t="s">
        <v>1486</v>
      </c>
      <c r="F134" s="3" t="s">
        <v>1487</v>
      </c>
      <c r="G134" s="3" t="s">
        <v>1054</v>
      </c>
      <c r="H134" s="3" t="s">
        <v>1488</v>
      </c>
      <c r="I134" s="3"/>
      <c r="J134" t="s">
        <v>1681</v>
      </c>
    </row>
    <row r="135" spans="1:10">
      <c r="A135" s="3">
        <v>134</v>
      </c>
      <c r="B135" s="3" t="s">
        <v>1019</v>
      </c>
      <c r="C135" s="3" t="s">
        <v>128</v>
      </c>
      <c r="D135" s="3" t="s">
        <v>1489</v>
      </c>
      <c r="E135" s="3" t="s">
        <v>1490</v>
      </c>
      <c r="F135" s="3" t="s">
        <v>1491</v>
      </c>
      <c r="G135" s="3" t="s">
        <v>1313</v>
      </c>
      <c r="H135" s="3"/>
      <c r="I135" s="3"/>
      <c r="J135" t="s">
        <v>1681</v>
      </c>
    </row>
    <row r="136" spans="1:10">
      <c r="A136" s="3">
        <v>135</v>
      </c>
      <c r="B136" s="3" t="s">
        <v>1019</v>
      </c>
      <c r="C136" s="3" t="s">
        <v>128</v>
      </c>
      <c r="D136" s="3" t="s">
        <v>1492</v>
      </c>
      <c r="E136" s="3" t="s">
        <v>1493</v>
      </c>
      <c r="F136" s="3" t="s">
        <v>1494</v>
      </c>
      <c r="G136" s="3" t="s">
        <v>1058</v>
      </c>
      <c r="H136" s="3"/>
      <c r="I136" s="3"/>
      <c r="J136" t="s">
        <v>1681</v>
      </c>
    </row>
    <row r="137" spans="1:10">
      <c r="A137" s="3">
        <v>136</v>
      </c>
      <c r="B137" s="3" t="s">
        <v>1019</v>
      </c>
      <c r="C137" s="3" t="s">
        <v>128</v>
      </c>
      <c r="D137" s="3" t="s">
        <v>1495</v>
      </c>
      <c r="E137" s="3" t="s">
        <v>1496</v>
      </c>
      <c r="F137" s="3" t="s">
        <v>1497</v>
      </c>
      <c r="G137" s="3" t="s">
        <v>1164</v>
      </c>
      <c r="H137" s="3"/>
      <c r="I137" s="3"/>
      <c r="J137" t="s">
        <v>1681</v>
      </c>
    </row>
    <row r="138" spans="1:10">
      <c r="A138" s="3">
        <v>137</v>
      </c>
      <c r="B138" s="3" t="s">
        <v>1019</v>
      </c>
      <c r="C138" s="3" t="s">
        <v>128</v>
      </c>
      <c r="D138" s="3" t="s">
        <v>1498</v>
      </c>
      <c r="E138" s="3" t="s">
        <v>1499</v>
      </c>
      <c r="F138" s="3" t="s">
        <v>1500</v>
      </c>
      <c r="G138" s="3" t="s">
        <v>1023</v>
      </c>
      <c r="H138" s="3"/>
      <c r="I138" s="3"/>
      <c r="J138" t="s">
        <v>1681</v>
      </c>
    </row>
    <row r="139" spans="1:10">
      <c r="A139" s="3">
        <v>138</v>
      </c>
      <c r="B139" s="3" t="s">
        <v>1019</v>
      </c>
      <c r="C139" s="3" t="s">
        <v>128</v>
      </c>
      <c r="D139" s="3" t="s">
        <v>1501</v>
      </c>
      <c r="E139" s="3" t="s">
        <v>1502</v>
      </c>
      <c r="F139" s="3" t="s">
        <v>1503</v>
      </c>
      <c r="G139" s="3" t="s">
        <v>1142</v>
      </c>
      <c r="H139" s="3"/>
      <c r="I139" s="3"/>
      <c r="J139" t="s">
        <v>1681</v>
      </c>
    </row>
    <row r="140" spans="1:10">
      <c r="A140" s="3">
        <v>139</v>
      </c>
      <c r="B140" s="3" t="s">
        <v>1019</v>
      </c>
      <c r="C140" s="3" t="s">
        <v>128</v>
      </c>
      <c r="D140" s="3" t="s">
        <v>1504</v>
      </c>
      <c r="E140" s="3" t="s">
        <v>1505</v>
      </c>
      <c r="F140" s="3" t="s">
        <v>1506</v>
      </c>
      <c r="G140" s="3" t="s">
        <v>1356</v>
      </c>
      <c r="H140" s="3"/>
      <c r="I140" s="3"/>
      <c r="J140" t="s">
        <v>1681</v>
      </c>
    </row>
    <row r="141" spans="1:10">
      <c r="A141" s="3">
        <v>140</v>
      </c>
      <c r="B141" s="3" t="s">
        <v>1019</v>
      </c>
      <c r="C141" s="3" t="s">
        <v>128</v>
      </c>
      <c r="D141" s="3" t="s">
        <v>1507</v>
      </c>
      <c r="E141" s="3" t="s">
        <v>1508</v>
      </c>
      <c r="F141" s="3" t="s">
        <v>1509</v>
      </c>
      <c r="G141" s="3" t="s">
        <v>1510</v>
      </c>
      <c r="H141" s="3" t="s">
        <v>1272</v>
      </c>
      <c r="I141" s="3"/>
      <c r="J141" t="s">
        <v>1681</v>
      </c>
    </row>
    <row r="142" spans="1:10">
      <c r="A142" s="3">
        <v>141</v>
      </c>
      <c r="B142" s="3" t="s">
        <v>1019</v>
      </c>
      <c r="C142" s="3" t="s">
        <v>128</v>
      </c>
      <c r="D142" s="3" t="s">
        <v>1511</v>
      </c>
      <c r="E142" s="3" t="s">
        <v>1512</v>
      </c>
      <c r="F142" s="3" t="s">
        <v>1513</v>
      </c>
      <c r="G142" s="3" t="s">
        <v>1058</v>
      </c>
      <c r="H142" s="3" t="s">
        <v>1514</v>
      </c>
      <c r="I142" s="3"/>
      <c r="J142" t="s">
        <v>1681</v>
      </c>
    </row>
    <row r="143" spans="1:10">
      <c r="A143" s="3">
        <v>142</v>
      </c>
      <c r="B143" s="3" t="s">
        <v>1019</v>
      </c>
      <c r="C143" s="3" t="s">
        <v>128</v>
      </c>
      <c r="D143" s="3" t="s">
        <v>1515</v>
      </c>
      <c r="E143" s="3" t="s">
        <v>1516</v>
      </c>
      <c r="F143" s="3" t="s">
        <v>1517</v>
      </c>
      <c r="G143" s="3" t="s">
        <v>1104</v>
      </c>
      <c r="H143" s="3" t="s">
        <v>1518</v>
      </c>
      <c r="I143" s="3"/>
      <c r="J143" t="s">
        <v>1681</v>
      </c>
    </row>
    <row r="144" spans="1:10">
      <c r="A144" s="3">
        <v>143</v>
      </c>
      <c r="B144" s="3" t="s">
        <v>1019</v>
      </c>
      <c r="C144" s="3" t="s">
        <v>128</v>
      </c>
      <c r="D144" s="3" t="s">
        <v>1519</v>
      </c>
      <c r="E144" s="3" t="s">
        <v>1520</v>
      </c>
      <c r="F144" s="3" t="s">
        <v>1521</v>
      </c>
      <c r="G144" s="3" t="s">
        <v>1142</v>
      </c>
      <c r="H144" s="3"/>
      <c r="I144" s="3"/>
      <c r="J144" t="s">
        <v>1681</v>
      </c>
    </row>
    <row r="145" spans="1:10">
      <c r="A145" s="3">
        <v>144</v>
      </c>
      <c r="B145" s="3" t="s">
        <v>1019</v>
      </c>
      <c r="C145" s="3" t="s">
        <v>128</v>
      </c>
      <c r="D145" s="3" t="s">
        <v>1522</v>
      </c>
      <c r="E145" s="3" t="s">
        <v>1523</v>
      </c>
      <c r="F145" s="3" t="s">
        <v>1524</v>
      </c>
      <c r="G145" s="3" t="s">
        <v>1066</v>
      </c>
      <c r="H145" s="3" t="s">
        <v>1525</v>
      </c>
      <c r="I145" s="3"/>
      <c r="J145" t="s">
        <v>1681</v>
      </c>
    </row>
    <row r="146" spans="1:10">
      <c r="A146" s="3">
        <v>145</v>
      </c>
      <c r="B146" s="3" t="s">
        <v>1019</v>
      </c>
      <c r="C146" s="3" t="s">
        <v>128</v>
      </c>
      <c r="D146" s="3" t="s">
        <v>1526</v>
      </c>
      <c r="E146" s="3" t="s">
        <v>1527</v>
      </c>
      <c r="F146" s="3" t="s">
        <v>1528</v>
      </c>
      <c r="G146" s="3" t="s">
        <v>1412</v>
      </c>
      <c r="H146" s="3"/>
      <c r="I146" s="3"/>
      <c r="J146" t="s">
        <v>1681</v>
      </c>
    </row>
    <row r="147" spans="1:10">
      <c r="A147" s="3">
        <v>146</v>
      </c>
      <c r="B147" s="3" t="s">
        <v>1019</v>
      </c>
      <c r="C147" s="3" t="s">
        <v>128</v>
      </c>
      <c r="D147" s="3" t="s">
        <v>1529</v>
      </c>
      <c r="E147" s="3" t="s">
        <v>1530</v>
      </c>
      <c r="F147" s="3" t="s">
        <v>1531</v>
      </c>
      <c r="G147" s="3" t="s">
        <v>1313</v>
      </c>
      <c r="H147" s="3"/>
      <c r="I147" s="3"/>
      <c r="J147" t="s">
        <v>1681</v>
      </c>
    </row>
    <row r="148" spans="1:10">
      <c r="A148" s="3">
        <v>147</v>
      </c>
      <c r="B148" s="3" t="s">
        <v>1019</v>
      </c>
      <c r="C148" s="3" t="s">
        <v>128</v>
      </c>
      <c r="D148" s="3" t="s">
        <v>1532</v>
      </c>
      <c r="E148" s="3" t="s">
        <v>1533</v>
      </c>
      <c r="F148" s="3" t="s">
        <v>1534</v>
      </c>
      <c r="G148" s="3" t="s">
        <v>1054</v>
      </c>
      <c r="H148" s="3" t="s">
        <v>1535</v>
      </c>
      <c r="I148" s="3"/>
      <c r="J148" t="s">
        <v>1681</v>
      </c>
    </row>
    <row r="149" spans="1:10">
      <c r="A149" s="3">
        <v>148</v>
      </c>
      <c r="B149" s="3" t="s">
        <v>1019</v>
      </c>
      <c r="C149" s="3" t="s">
        <v>128</v>
      </c>
      <c r="D149" s="3" t="s">
        <v>1536</v>
      </c>
      <c r="E149" s="3" t="s">
        <v>1537</v>
      </c>
      <c r="F149" s="3" t="s">
        <v>1538</v>
      </c>
      <c r="G149" s="3" t="s">
        <v>1058</v>
      </c>
      <c r="H149" s="3" t="s">
        <v>1024</v>
      </c>
      <c r="I149" s="3"/>
      <c r="J149" t="s">
        <v>1681</v>
      </c>
    </row>
    <row r="150" spans="1:10">
      <c r="A150" s="3">
        <v>149</v>
      </c>
      <c r="B150" s="3" t="s">
        <v>1019</v>
      </c>
      <c r="C150" s="3" t="s">
        <v>128</v>
      </c>
      <c r="D150" s="3" t="s">
        <v>1539</v>
      </c>
      <c r="E150" s="3" t="s">
        <v>1540</v>
      </c>
      <c r="F150" s="3" t="s">
        <v>1541</v>
      </c>
      <c r="G150" s="3" t="s">
        <v>1156</v>
      </c>
      <c r="H150" s="3"/>
      <c r="I150" s="3"/>
      <c r="J150" t="s">
        <v>1681</v>
      </c>
    </row>
    <row r="151" spans="1:10">
      <c r="A151" s="3">
        <v>150</v>
      </c>
      <c r="B151" s="3" t="s">
        <v>1019</v>
      </c>
      <c r="C151" s="3" t="s">
        <v>128</v>
      </c>
      <c r="D151" s="3" t="s">
        <v>1542</v>
      </c>
      <c r="E151" s="3" t="s">
        <v>1543</v>
      </c>
      <c r="F151" s="3" t="s">
        <v>1544</v>
      </c>
      <c r="G151" s="3" t="s">
        <v>1164</v>
      </c>
      <c r="H151" s="3" t="s">
        <v>1545</v>
      </c>
      <c r="I151" s="3"/>
      <c r="J151" t="s">
        <v>1681</v>
      </c>
    </row>
    <row r="152" spans="1:10">
      <c r="A152" s="3">
        <v>151</v>
      </c>
      <c r="B152" s="3" t="s">
        <v>1019</v>
      </c>
      <c r="C152" s="3" t="s">
        <v>128</v>
      </c>
      <c r="D152" s="3" t="s">
        <v>1546</v>
      </c>
      <c r="E152" s="3" t="s">
        <v>1547</v>
      </c>
      <c r="F152" s="3" t="s">
        <v>1548</v>
      </c>
      <c r="G152" s="3" t="s">
        <v>1408</v>
      </c>
      <c r="H152" s="3"/>
      <c r="I152" s="3"/>
      <c r="J152" t="s">
        <v>1681</v>
      </c>
    </row>
    <row r="153" spans="1:10">
      <c r="A153" s="3">
        <v>152</v>
      </c>
      <c r="B153" s="3" t="s">
        <v>1019</v>
      </c>
      <c r="C153" s="3" t="s">
        <v>128</v>
      </c>
      <c r="D153" s="3" t="s">
        <v>1549</v>
      </c>
      <c r="E153" s="3" t="s">
        <v>1550</v>
      </c>
      <c r="F153" s="3" t="s">
        <v>1551</v>
      </c>
      <c r="G153" s="3" t="s">
        <v>1104</v>
      </c>
      <c r="H153" s="3"/>
      <c r="I153" s="3"/>
      <c r="J153" t="s">
        <v>1681</v>
      </c>
    </row>
    <row r="154" spans="1:10">
      <c r="A154" s="3">
        <v>153</v>
      </c>
      <c r="B154" s="3" t="s">
        <v>1019</v>
      </c>
      <c r="C154" s="3" t="s">
        <v>128</v>
      </c>
      <c r="D154" s="3" t="s">
        <v>1552</v>
      </c>
      <c r="E154" s="3" t="s">
        <v>1553</v>
      </c>
      <c r="F154" s="3" t="s">
        <v>1554</v>
      </c>
      <c r="G154" s="3" t="s">
        <v>1058</v>
      </c>
      <c r="H154" s="3"/>
      <c r="I154" s="3"/>
      <c r="J154" t="s">
        <v>1681</v>
      </c>
    </row>
    <row r="155" spans="1:10">
      <c r="A155" s="3">
        <v>154</v>
      </c>
      <c r="B155" s="3" t="s">
        <v>1019</v>
      </c>
      <c r="C155" s="3" t="s">
        <v>128</v>
      </c>
      <c r="D155" s="3" t="s">
        <v>1555</v>
      </c>
      <c r="E155" s="3" t="s">
        <v>1556</v>
      </c>
      <c r="F155" s="3" t="s">
        <v>1557</v>
      </c>
      <c r="G155" s="3" t="s">
        <v>1104</v>
      </c>
      <c r="H155" s="3"/>
      <c r="I155" s="3"/>
      <c r="J155" t="s">
        <v>1681</v>
      </c>
    </row>
    <row r="156" spans="1:10">
      <c r="A156" s="3">
        <v>155</v>
      </c>
      <c r="B156" s="3" t="s">
        <v>1019</v>
      </c>
      <c r="C156" s="3" t="s">
        <v>128</v>
      </c>
      <c r="D156" s="3" t="s">
        <v>1558</v>
      </c>
      <c r="E156" s="3" t="s">
        <v>1559</v>
      </c>
      <c r="F156" s="3" t="s">
        <v>1560</v>
      </c>
      <c r="G156" s="3" t="s">
        <v>1313</v>
      </c>
      <c r="H156" s="3"/>
      <c r="I156" s="3"/>
      <c r="J156" t="s">
        <v>1681</v>
      </c>
    </row>
    <row r="157" spans="1:10">
      <c r="A157" s="3">
        <v>156</v>
      </c>
      <c r="B157" s="3" t="s">
        <v>1019</v>
      </c>
      <c r="C157" s="3" t="s">
        <v>128</v>
      </c>
      <c r="D157" s="3" t="s">
        <v>1561</v>
      </c>
      <c r="E157" s="3" t="s">
        <v>1562</v>
      </c>
      <c r="F157" s="3" t="s">
        <v>1563</v>
      </c>
      <c r="G157" s="3" t="s">
        <v>1510</v>
      </c>
      <c r="H157" s="3"/>
      <c r="I157" s="3"/>
      <c r="J157" t="s">
        <v>1681</v>
      </c>
    </row>
    <row r="158" spans="1:10">
      <c r="A158" s="3">
        <v>157</v>
      </c>
      <c r="B158" s="3" t="s">
        <v>1019</v>
      </c>
      <c r="C158" s="3" t="s">
        <v>128</v>
      </c>
      <c r="D158" s="3" t="s">
        <v>1564</v>
      </c>
      <c r="E158" s="3" t="s">
        <v>1565</v>
      </c>
      <c r="F158" s="3" t="s">
        <v>1566</v>
      </c>
      <c r="G158" s="3" t="s">
        <v>1567</v>
      </c>
      <c r="H158" s="3"/>
      <c r="I158" s="3"/>
      <c r="J158" t="s">
        <v>1681</v>
      </c>
    </row>
    <row r="159" spans="1:10">
      <c r="A159" s="3">
        <v>158</v>
      </c>
      <c r="B159" s="3" t="s">
        <v>1019</v>
      </c>
      <c r="C159" s="3" t="s">
        <v>128</v>
      </c>
      <c r="D159" s="3" t="s">
        <v>1568</v>
      </c>
      <c r="E159" s="3" t="s">
        <v>1569</v>
      </c>
      <c r="F159" s="3" t="s">
        <v>1570</v>
      </c>
      <c r="G159" s="3" t="s">
        <v>1156</v>
      </c>
      <c r="H159" s="3"/>
      <c r="I159" s="3"/>
      <c r="J159" t="s">
        <v>1681</v>
      </c>
    </row>
    <row r="160" spans="1:10">
      <c r="A160" s="3">
        <v>159</v>
      </c>
      <c r="B160" s="3" t="s">
        <v>1019</v>
      </c>
      <c r="C160" s="3" t="s">
        <v>128</v>
      </c>
      <c r="D160" s="3" t="s">
        <v>1571</v>
      </c>
      <c r="E160" s="3" t="s">
        <v>1572</v>
      </c>
      <c r="F160" s="3" t="s">
        <v>1573</v>
      </c>
      <c r="G160" s="3" t="s">
        <v>1104</v>
      </c>
      <c r="H160" s="3" t="s">
        <v>1574</v>
      </c>
      <c r="I160" s="3"/>
      <c r="J160" t="s">
        <v>1681</v>
      </c>
    </row>
    <row r="161" spans="1:10">
      <c r="A161" s="3">
        <v>160</v>
      </c>
      <c r="B161" s="3" t="s">
        <v>1019</v>
      </c>
      <c r="C161" s="3" t="s">
        <v>128</v>
      </c>
      <c r="D161" s="3" t="s">
        <v>1575</v>
      </c>
      <c r="E161" s="3" t="s">
        <v>1576</v>
      </c>
      <c r="F161" s="3" t="s">
        <v>1577</v>
      </c>
      <c r="G161" s="3" t="s">
        <v>1058</v>
      </c>
      <c r="H161" s="3"/>
      <c r="I161" s="3"/>
      <c r="J161" t="s">
        <v>1681</v>
      </c>
    </row>
    <row r="162" spans="1:10">
      <c r="A162" s="3">
        <v>161</v>
      </c>
      <c r="B162" s="3" t="s">
        <v>1019</v>
      </c>
      <c r="C162" s="3" t="s">
        <v>128</v>
      </c>
      <c r="D162" s="3" t="s">
        <v>1578</v>
      </c>
      <c r="E162" s="3" t="s">
        <v>1579</v>
      </c>
      <c r="F162" s="3" t="s">
        <v>1580</v>
      </c>
      <c r="G162" s="3" t="s">
        <v>1364</v>
      </c>
      <c r="H162" s="3"/>
      <c r="I162" s="3"/>
      <c r="J162" t="s">
        <v>1681</v>
      </c>
    </row>
    <row r="163" spans="1:10">
      <c r="A163" s="3">
        <v>162</v>
      </c>
      <c r="B163" s="3" t="s">
        <v>1019</v>
      </c>
      <c r="C163" s="3" t="s">
        <v>128</v>
      </c>
      <c r="D163" s="3" t="s">
        <v>1581</v>
      </c>
      <c r="E163" s="3" t="s">
        <v>1582</v>
      </c>
      <c r="F163" s="3" t="s">
        <v>1583</v>
      </c>
      <c r="G163" s="3" t="s">
        <v>1474</v>
      </c>
      <c r="H163" s="3"/>
      <c r="I163" s="3"/>
      <c r="J163" t="s">
        <v>1681</v>
      </c>
    </row>
    <row r="164" spans="1:10">
      <c r="A164" s="3">
        <v>163</v>
      </c>
      <c r="B164" s="3" t="s">
        <v>1019</v>
      </c>
      <c r="C164" s="3" t="s">
        <v>128</v>
      </c>
      <c r="D164" s="3" t="s">
        <v>1584</v>
      </c>
      <c r="E164" s="3" t="s">
        <v>1585</v>
      </c>
      <c r="F164" s="3" t="s">
        <v>1586</v>
      </c>
      <c r="G164" s="3" t="s">
        <v>1356</v>
      </c>
      <c r="H164" s="3"/>
      <c r="I164" s="3"/>
      <c r="J164" t="s">
        <v>1681</v>
      </c>
    </row>
    <row r="165" spans="1:10">
      <c r="A165" s="3">
        <v>164</v>
      </c>
      <c r="B165" s="3" t="s">
        <v>1019</v>
      </c>
      <c r="C165" s="3" t="s">
        <v>128</v>
      </c>
      <c r="D165" s="3" t="s">
        <v>1587</v>
      </c>
      <c r="E165" s="3" t="s">
        <v>1588</v>
      </c>
      <c r="F165" s="3" t="s">
        <v>1589</v>
      </c>
      <c r="G165" s="3" t="s">
        <v>1510</v>
      </c>
      <c r="H165" s="3"/>
      <c r="I165" s="3"/>
      <c r="J165" t="s">
        <v>1681</v>
      </c>
    </row>
    <row r="166" spans="1:10">
      <c r="A166" s="3">
        <v>165</v>
      </c>
      <c r="B166" s="3" t="s">
        <v>1019</v>
      </c>
      <c r="C166" s="3" t="s">
        <v>128</v>
      </c>
      <c r="D166" s="3" t="s">
        <v>1590</v>
      </c>
      <c r="E166" s="3" t="s">
        <v>1591</v>
      </c>
      <c r="F166" s="3" t="s">
        <v>1592</v>
      </c>
      <c r="G166" s="3" t="s">
        <v>1028</v>
      </c>
      <c r="H166" s="3"/>
      <c r="I166" s="3"/>
      <c r="J166" t="s">
        <v>1681</v>
      </c>
    </row>
    <row r="167" spans="1:10">
      <c r="A167" s="3">
        <v>166</v>
      </c>
      <c r="B167" s="3" t="s">
        <v>1019</v>
      </c>
      <c r="C167" s="3" t="s">
        <v>128</v>
      </c>
      <c r="D167" s="3" t="s">
        <v>1593</v>
      </c>
      <c r="E167" s="3" t="s">
        <v>1594</v>
      </c>
      <c r="F167" s="3" t="s">
        <v>1595</v>
      </c>
      <c r="G167" s="3" t="s">
        <v>1058</v>
      </c>
      <c r="H167" s="3"/>
      <c r="I167" s="3"/>
      <c r="J167" t="s">
        <v>1681</v>
      </c>
    </row>
    <row r="168" spans="1:10">
      <c r="A168" s="3">
        <v>167</v>
      </c>
      <c r="B168" s="3" t="s">
        <v>1019</v>
      </c>
      <c r="C168" s="3" t="s">
        <v>128</v>
      </c>
      <c r="D168" s="3" t="s">
        <v>1596</v>
      </c>
      <c r="E168" s="3" t="s">
        <v>1597</v>
      </c>
      <c r="F168" s="3" t="s">
        <v>1598</v>
      </c>
      <c r="G168" s="3" t="s">
        <v>1058</v>
      </c>
      <c r="H168" s="3"/>
      <c r="I168" s="3"/>
      <c r="J168" t="s">
        <v>1681</v>
      </c>
    </row>
    <row r="169" spans="1:10">
      <c r="A169" s="3">
        <v>168</v>
      </c>
      <c r="B169" s="3" t="s">
        <v>1019</v>
      </c>
      <c r="C169" s="3" t="s">
        <v>128</v>
      </c>
      <c r="D169" s="3" t="s">
        <v>1599</v>
      </c>
      <c r="E169" s="3" t="s">
        <v>1600</v>
      </c>
      <c r="F169" s="3" t="s">
        <v>1601</v>
      </c>
      <c r="G169" s="3" t="s">
        <v>1313</v>
      </c>
      <c r="H169" s="3"/>
      <c r="I169" s="3"/>
      <c r="J169" t="s">
        <v>1681</v>
      </c>
    </row>
    <row r="170" spans="1:10">
      <c r="A170" s="3">
        <v>169</v>
      </c>
      <c r="B170" s="3" t="s">
        <v>1019</v>
      </c>
      <c r="C170" s="3" t="s">
        <v>128</v>
      </c>
      <c r="D170" s="3" t="s">
        <v>1602</v>
      </c>
      <c r="E170" s="3" t="s">
        <v>1603</v>
      </c>
      <c r="F170" s="3" t="s">
        <v>1604</v>
      </c>
      <c r="G170" s="3" t="s">
        <v>1510</v>
      </c>
      <c r="H170" s="3" t="s">
        <v>1605</v>
      </c>
      <c r="I170" s="3"/>
      <c r="J170" t="s">
        <v>1681</v>
      </c>
    </row>
    <row r="171" spans="1:10">
      <c r="A171" s="3">
        <v>170</v>
      </c>
      <c r="B171" s="3" t="s">
        <v>1019</v>
      </c>
      <c r="C171" s="3" t="s">
        <v>128</v>
      </c>
      <c r="D171" s="3" t="s">
        <v>1606</v>
      </c>
      <c r="E171" s="3" t="s">
        <v>1607</v>
      </c>
      <c r="F171" s="3" t="s">
        <v>1608</v>
      </c>
      <c r="G171" s="3" t="s">
        <v>1142</v>
      </c>
      <c r="H171" s="3"/>
      <c r="I171" s="3"/>
      <c r="J171" t="s">
        <v>1681</v>
      </c>
    </row>
    <row r="172" spans="1:10">
      <c r="A172" s="3">
        <v>171</v>
      </c>
      <c r="B172" s="3" t="s">
        <v>1019</v>
      </c>
      <c r="C172" s="3" t="s">
        <v>128</v>
      </c>
      <c r="D172" s="3" t="s">
        <v>1609</v>
      </c>
      <c r="E172" s="3" t="s">
        <v>1610</v>
      </c>
      <c r="F172" s="3" t="s">
        <v>1611</v>
      </c>
      <c r="G172" s="3" t="s">
        <v>1142</v>
      </c>
      <c r="H172" s="3"/>
      <c r="I172" s="3"/>
      <c r="J172" t="s">
        <v>1681</v>
      </c>
    </row>
    <row r="173" spans="1:10">
      <c r="A173" s="3">
        <v>172</v>
      </c>
      <c r="B173" s="3" t="s">
        <v>1019</v>
      </c>
      <c r="C173" s="3" t="s">
        <v>128</v>
      </c>
      <c r="D173" s="3" t="s">
        <v>1612</v>
      </c>
      <c r="E173" s="3" t="s">
        <v>1613</v>
      </c>
      <c r="F173" s="3" t="s">
        <v>1614</v>
      </c>
      <c r="G173" s="3" t="s">
        <v>1028</v>
      </c>
      <c r="H173" s="3"/>
      <c r="I173" s="3"/>
      <c r="J173" t="s">
        <v>1681</v>
      </c>
    </row>
    <row r="174" spans="1:10">
      <c r="A174" s="3">
        <v>173</v>
      </c>
      <c r="B174" s="3" t="s">
        <v>1019</v>
      </c>
      <c r="C174" s="3" t="s">
        <v>128</v>
      </c>
      <c r="D174" s="3" t="s">
        <v>1615</v>
      </c>
      <c r="E174" s="3" t="s">
        <v>1616</v>
      </c>
      <c r="F174" s="3" t="s">
        <v>1617</v>
      </c>
      <c r="G174" s="3" t="s">
        <v>1156</v>
      </c>
      <c r="H174" s="3" t="s">
        <v>1024</v>
      </c>
      <c r="I174" s="3"/>
      <c r="J174" t="s">
        <v>1681</v>
      </c>
    </row>
    <row r="175" spans="1:10">
      <c r="A175" s="3">
        <v>174</v>
      </c>
      <c r="B175" s="3" t="s">
        <v>1019</v>
      </c>
      <c r="C175" s="3" t="s">
        <v>128</v>
      </c>
      <c r="D175" s="3" t="s">
        <v>1618</v>
      </c>
      <c r="E175" s="3" t="s">
        <v>1619</v>
      </c>
      <c r="F175" s="3" t="s">
        <v>1620</v>
      </c>
      <c r="G175" s="3" t="s">
        <v>1621</v>
      </c>
      <c r="H175" s="3"/>
      <c r="I175" s="3"/>
      <c r="J175" t="s">
        <v>1681</v>
      </c>
    </row>
    <row r="176" spans="1:10">
      <c r="A176" s="3">
        <v>175</v>
      </c>
      <c r="B176" s="3" t="s">
        <v>1019</v>
      </c>
      <c r="C176" s="3" t="s">
        <v>128</v>
      </c>
      <c r="D176" s="3" t="s">
        <v>1622</v>
      </c>
      <c r="E176" s="3" t="s">
        <v>1623</v>
      </c>
      <c r="F176" s="3" t="s">
        <v>1624</v>
      </c>
      <c r="G176" s="3" t="s">
        <v>1625</v>
      </c>
      <c r="H176" s="3"/>
      <c r="I176" s="3"/>
      <c r="J176" t="s">
        <v>1681</v>
      </c>
    </row>
    <row r="177" spans="1:10">
      <c r="A177" s="3">
        <v>176</v>
      </c>
      <c r="B177" s="3" t="s">
        <v>1019</v>
      </c>
      <c r="C177" s="3" t="s">
        <v>128</v>
      </c>
      <c r="D177" s="3" t="s">
        <v>1626</v>
      </c>
      <c r="E177" s="3" t="s">
        <v>1627</v>
      </c>
      <c r="F177" s="3" t="s">
        <v>1628</v>
      </c>
      <c r="G177" s="3" t="s">
        <v>1629</v>
      </c>
      <c r="H177" s="3"/>
      <c r="I177" s="3"/>
      <c r="J177" t="s">
        <v>1681</v>
      </c>
    </row>
    <row r="178" spans="1:10">
      <c r="A178" s="3">
        <v>177</v>
      </c>
      <c r="B178" s="3" t="s">
        <v>1019</v>
      </c>
      <c r="C178" s="3" t="s">
        <v>128</v>
      </c>
      <c r="D178" s="3" t="s">
        <v>1630</v>
      </c>
      <c r="E178" s="3" t="s">
        <v>1631</v>
      </c>
      <c r="F178" s="3" t="s">
        <v>1632</v>
      </c>
      <c r="G178" s="3" t="s">
        <v>1510</v>
      </c>
      <c r="H178" s="3"/>
      <c r="I178" s="3"/>
      <c r="J178" t="s">
        <v>1681</v>
      </c>
    </row>
    <row r="179" spans="1:10">
      <c r="A179" s="3">
        <v>178</v>
      </c>
      <c r="B179" s="3" t="s">
        <v>1019</v>
      </c>
      <c r="C179" s="3" t="s">
        <v>128</v>
      </c>
      <c r="D179" s="3" t="s">
        <v>1633</v>
      </c>
      <c r="E179" s="3" t="s">
        <v>1634</v>
      </c>
      <c r="F179" s="3" t="s">
        <v>1635</v>
      </c>
      <c r="G179" s="3" t="s">
        <v>1156</v>
      </c>
      <c r="H179" s="3" t="s">
        <v>1024</v>
      </c>
      <c r="I179" s="3"/>
      <c r="J179" t="s">
        <v>1681</v>
      </c>
    </row>
    <row r="180" spans="1:10">
      <c r="A180" s="3">
        <v>179</v>
      </c>
      <c r="B180" s="3" t="s">
        <v>1019</v>
      </c>
      <c r="C180" s="3" t="s">
        <v>128</v>
      </c>
      <c r="D180" s="3" t="s">
        <v>1636</v>
      </c>
      <c r="E180" s="3" t="s">
        <v>1637</v>
      </c>
      <c r="F180" s="3" t="s">
        <v>1638</v>
      </c>
      <c r="G180" s="3" t="s">
        <v>1142</v>
      </c>
      <c r="H180" s="3"/>
      <c r="I180" s="3"/>
      <c r="J180" t="s">
        <v>1681</v>
      </c>
    </row>
    <row r="181" spans="1:10">
      <c r="A181" s="3">
        <v>180</v>
      </c>
      <c r="B181" s="3" t="s">
        <v>1019</v>
      </c>
      <c r="C181" s="3" t="s">
        <v>128</v>
      </c>
      <c r="D181" s="3" t="s">
        <v>1639</v>
      </c>
      <c r="E181" s="3" t="s">
        <v>1640</v>
      </c>
      <c r="F181" s="3" t="s">
        <v>1641</v>
      </c>
      <c r="G181" s="3" t="s">
        <v>1642</v>
      </c>
      <c r="H181" s="3"/>
      <c r="I181" s="3"/>
      <c r="J181" t="s">
        <v>1681</v>
      </c>
    </row>
    <row r="182" spans="1:10">
      <c r="A182" s="3">
        <v>181</v>
      </c>
      <c r="B182" s="3" t="s">
        <v>1019</v>
      </c>
      <c r="C182" s="3" t="s">
        <v>128</v>
      </c>
      <c r="D182" s="3" t="s">
        <v>1643</v>
      </c>
      <c r="E182" s="3" t="s">
        <v>1644</v>
      </c>
      <c r="F182" s="3" t="s">
        <v>1645</v>
      </c>
      <c r="G182" s="3" t="s">
        <v>1356</v>
      </c>
      <c r="H182" s="3"/>
      <c r="I182" s="3"/>
      <c r="J182" t="s">
        <v>1681</v>
      </c>
    </row>
    <row r="183" spans="1:10">
      <c r="A183" s="3">
        <v>182</v>
      </c>
      <c r="B183" s="3" t="s">
        <v>1019</v>
      </c>
      <c r="C183" s="3" t="s">
        <v>128</v>
      </c>
      <c r="D183" s="3" t="s">
        <v>1646</v>
      </c>
      <c r="E183" s="3" t="s">
        <v>1647</v>
      </c>
      <c r="F183" s="3" t="s">
        <v>1648</v>
      </c>
      <c r="G183" s="3" t="s">
        <v>1023</v>
      </c>
      <c r="H183" s="3"/>
      <c r="I183" s="3"/>
      <c r="J183" t="s">
        <v>1681</v>
      </c>
    </row>
    <row r="184" spans="1:10">
      <c r="A184" s="3">
        <v>183</v>
      </c>
      <c r="B184" s="3" t="s">
        <v>1019</v>
      </c>
      <c r="C184" s="3" t="s">
        <v>128</v>
      </c>
      <c r="D184" s="3" t="s">
        <v>1649</v>
      </c>
      <c r="E184" s="3" t="s">
        <v>1650</v>
      </c>
      <c r="F184" s="3" t="s">
        <v>1651</v>
      </c>
      <c r="G184" s="3" t="s">
        <v>1356</v>
      </c>
      <c r="H184" s="3" t="s">
        <v>1652</v>
      </c>
      <c r="I184" s="3"/>
      <c r="J184" t="s">
        <v>1681</v>
      </c>
    </row>
    <row r="185" spans="1:10">
      <c r="A185" s="3">
        <v>184</v>
      </c>
      <c r="B185" s="3" t="s">
        <v>1019</v>
      </c>
      <c r="C185" s="3" t="s">
        <v>128</v>
      </c>
      <c r="D185" s="3" t="s">
        <v>1653</v>
      </c>
      <c r="E185" s="3" t="s">
        <v>1654</v>
      </c>
      <c r="F185" s="3" t="s">
        <v>1655</v>
      </c>
      <c r="G185" s="3" t="s">
        <v>1656</v>
      </c>
      <c r="H185" s="3" t="s">
        <v>1657</v>
      </c>
      <c r="I185" s="3"/>
      <c r="J185" t="s">
        <v>1681</v>
      </c>
    </row>
    <row r="186" spans="1:10">
      <c r="A186" s="3">
        <v>185</v>
      </c>
      <c r="B186" s="3" t="s">
        <v>1019</v>
      </c>
      <c r="C186" s="3" t="s">
        <v>128</v>
      </c>
      <c r="D186" s="3" t="s">
        <v>1658</v>
      </c>
      <c r="E186" s="3" t="s">
        <v>1659</v>
      </c>
      <c r="F186" s="3" t="s">
        <v>1660</v>
      </c>
      <c r="G186" s="3" t="s">
        <v>1097</v>
      </c>
      <c r="H186" s="3"/>
      <c r="I186" s="3"/>
      <c r="J186" t="s">
        <v>1681</v>
      </c>
    </row>
    <row r="187" spans="1:10">
      <c r="A187" s="3">
        <v>186</v>
      </c>
      <c r="B187" s="3" t="s">
        <v>1019</v>
      </c>
      <c r="C187" s="3" t="s">
        <v>128</v>
      </c>
      <c r="D187" s="3" t="s">
        <v>1661</v>
      </c>
      <c r="E187" s="3" t="s">
        <v>1662</v>
      </c>
      <c r="F187" s="3" t="s">
        <v>1663</v>
      </c>
      <c r="G187" s="3" t="s">
        <v>1097</v>
      </c>
      <c r="H187" s="3"/>
      <c r="I187" s="3"/>
      <c r="J187" t="s">
        <v>1681</v>
      </c>
    </row>
    <row r="188" spans="1:10">
      <c r="A188" s="3">
        <v>187</v>
      </c>
      <c r="B188" s="3" t="s">
        <v>1019</v>
      </c>
      <c r="C188" s="3" t="s">
        <v>128</v>
      </c>
      <c r="D188" s="3" t="s">
        <v>1664</v>
      </c>
      <c r="E188" s="3" t="s">
        <v>1665</v>
      </c>
      <c r="F188" s="3" t="s">
        <v>1666</v>
      </c>
      <c r="G188" s="3" t="s">
        <v>1142</v>
      </c>
      <c r="H188" s="3"/>
      <c r="I188" s="3"/>
      <c r="J188" t="s">
        <v>1681</v>
      </c>
    </row>
    <row r="189" spans="1:10">
      <c r="A189" s="3">
        <v>188</v>
      </c>
      <c r="B189" s="3" t="s">
        <v>1019</v>
      </c>
      <c r="C189" s="3" t="s">
        <v>128</v>
      </c>
      <c r="D189" s="3" t="s">
        <v>1667</v>
      </c>
      <c r="E189" s="3" t="s">
        <v>1668</v>
      </c>
      <c r="F189" s="3" t="s">
        <v>1669</v>
      </c>
      <c r="G189" s="3" t="s">
        <v>1670</v>
      </c>
      <c r="H189" s="3"/>
      <c r="I189" s="3"/>
      <c r="J189" t="s">
        <v>1681</v>
      </c>
    </row>
    <row r="190" spans="1:10">
      <c r="A190" s="3">
        <v>189</v>
      </c>
      <c r="B190" s="3" t="s">
        <v>1019</v>
      </c>
      <c r="C190" s="3" t="s">
        <v>128</v>
      </c>
      <c r="D190" s="3" t="s">
        <v>1671</v>
      </c>
      <c r="E190" s="3" t="s">
        <v>1672</v>
      </c>
      <c r="F190" s="3" t="s">
        <v>1061</v>
      </c>
      <c r="G190" s="3" t="s">
        <v>1625</v>
      </c>
      <c r="H190" s="3"/>
      <c r="I190" s="3"/>
      <c r="J190" t="s">
        <v>1681</v>
      </c>
    </row>
    <row r="191" spans="1:10">
      <c r="A191" s="3">
        <v>190</v>
      </c>
      <c r="B191" s="3" t="s">
        <v>1019</v>
      </c>
      <c r="C191" s="3" t="s">
        <v>128</v>
      </c>
      <c r="D191" s="3" t="s">
        <v>1673</v>
      </c>
      <c r="E191" s="3" t="s">
        <v>1674</v>
      </c>
      <c r="F191" s="3" t="s">
        <v>1675</v>
      </c>
      <c r="G191" s="3" t="s">
        <v>1676</v>
      </c>
      <c r="H191" s="3" t="s">
        <v>1677</v>
      </c>
      <c r="I191" s="3"/>
      <c r="J191" t="s">
        <v>1681</v>
      </c>
    </row>
    <row r="192" spans="1:10">
      <c r="A192" s="3">
        <v>191</v>
      </c>
      <c r="B192" s="3" t="s">
        <v>1019</v>
      </c>
      <c r="C192" s="3" t="s">
        <v>128</v>
      </c>
      <c r="D192" s="3" t="s">
        <v>1678</v>
      </c>
      <c r="E192" s="3" t="s">
        <v>1679</v>
      </c>
      <c r="F192" s="3" t="s">
        <v>1680</v>
      </c>
      <c r="G192" s="3" t="s">
        <v>1200</v>
      </c>
      <c r="H192" s="3"/>
      <c r="I192" s="3"/>
      <c r="J192" t="s">
        <v>1681</v>
      </c>
    </row>
  </sheetData>
  <sheetProtection formatColumns="0" formatRows="0"/>
  <phoneticPr fontId="0"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sheetPr codeName="List01">
    <tabColor rgb="FFCCCCFF"/>
    <pageSetUpPr fitToPage="1"/>
  </sheetPr>
  <dimension ref="A1:R18"/>
  <sheetViews>
    <sheetView showGridLines="0" topLeftCell="C3" zoomScale="80" zoomScaleNormal="80" workbookViewId="0">
      <selection activeCell="D4" sqref="D4:H4"/>
    </sheetView>
  </sheetViews>
  <sheetFormatPr defaultRowHeight="15"/>
  <cols>
    <col min="1" max="2" width="9.140625" hidden="1" customWidth="1"/>
    <col min="3" max="3" width="3.7109375" customWidth="1"/>
    <col min="4" max="4" width="6.28515625" customWidth="1"/>
    <col min="5" max="5" width="46.42578125" customWidth="1"/>
    <col min="6" max="6" width="3.7109375" customWidth="1"/>
    <col min="7" max="7" width="5.7109375" customWidth="1"/>
    <col min="8" max="8" width="41.42578125" bestFit="1" customWidth="1"/>
    <col min="9" max="9" width="3.7109375" customWidth="1"/>
    <col min="10" max="10" width="5.7109375" customWidth="1"/>
    <col min="11" max="11" width="32.5703125" customWidth="1"/>
    <col min="12" max="12" width="14.85546875" customWidth="1"/>
    <col min="13" max="13" width="3.7109375" hidden="1" customWidth="1"/>
    <col min="14" max="16" width="9.140625" hidden="1" customWidth="1"/>
    <col min="17" max="17" width="25.7109375" hidden="1" customWidth="1"/>
    <col min="18" max="18" width="14.42578125" hidden="1" customWidth="1"/>
  </cols>
  <sheetData>
    <row r="1" spans="2:18" ht="16.5" hidden="1" customHeight="1">
      <c r="K1" t="s">
        <v>515</v>
      </c>
      <c r="L1" t="s">
        <v>401</v>
      </c>
      <c r="M1" t="s">
        <v>514</v>
      </c>
    </row>
    <row r="2" spans="2:18" ht="16.5" hidden="1" customHeight="1"/>
    <row r="3" spans="2:18" ht="3" customHeight="1"/>
    <row r="4" spans="2:18">
      <c r="D4" s="1" t="s">
        <v>397</v>
      </c>
      <c r="E4" s="1"/>
      <c r="F4" s="1"/>
      <c r="G4" s="1"/>
      <c r="H4" s="1"/>
    </row>
    <row r="5" spans="2:18" ht="3" hidden="1" customHeight="1"/>
    <row r="6" spans="2:18" ht="20.100000000000001" hidden="1" customHeight="1">
      <c r="D6" s="1"/>
      <c r="E6" s="1"/>
      <c r="F6" s="1" t="s">
        <v>84</v>
      </c>
      <c r="G6" s="1"/>
    </row>
    <row r="7" spans="2:18" ht="3" customHeight="1"/>
    <row r="8" spans="2:18">
      <c r="D8" s="1" t="s">
        <v>16</v>
      </c>
      <c r="E8" s="1"/>
      <c r="F8" s="1" t="s">
        <v>398</v>
      </c>
      <c r="G8" s="1"/>
      <c r="H8" s="1"/>
      <c r="I8" s="1" t="s">
        <v>399</v>
      </c>
      <c r="J8" s="1"/>
      <c r="K8" s="1"/>
      <c r="L8" s="1"/>
    </row>
    <row r="9" spans="2:18" ht="20.25" customHeight="1">
      <c r="D9" t="s">
        <v>92</v>
      </c>
      <c r="E9" t="s">
        <v>400</v>
      </c>
      <c r="F9" s="1" t="s">
        <v>92</v>
      </c>
      <c r="G9" s="1"/>
      <c r="H9" t="s">
        <v>400</v>
      </c>
      <c r="I9" s="1" t="s">
        <v>92</v>
      </c>
      <c r="J9" s="1"/>
      <c r="K9" t="s">
        <v>400</v>
      </c>
      <c r="L9" t="s">
        <v>401</v>
      </c>
    </row>
    <row r="10" spans="2:18" ht="12" customHeight="1">
      <c r="D10" t="s">
        <v>93</v>
      </c>
      <c r="E10" t="s">
        <v>49</v>
      </c>
      <c r="F10" s="1" t="s">
        <v>50</v>
      </c>
      <c r="G10" s="1"/>
      <c r="H10" t="s">
        <v>51</v>
      </c>
      <c r="I10" s="1" t="s">
        <v>68</v>
      </c>
      <c r="J10" s="1"/>
      <c r="K10" t="s">
        <v>69</v>
      </c>
      <c r="L10" t="s">
        <v>183</v>
      </c>
    </row>
    <row r="11" spans="2:18" hidden="1">
      <c r="D11">
        <v>0</v>
      </c>
      <c r="M11" t="s">
        <v>522</v>
      </c>
      <c r="P11" t="s">
        <v>520</v>
      </c>
      <c r="Q11" t="s">
        <v>521</v>
      </c>
      <c r="R11" t="s">
        <v>585</v>
      </c>
    </row>
    <row r="12" spans="2:18" ht="0.95" customHeight="1">
      <c r="B12" t="s">
        <v>405</v>
      </c>
      <c r="C12" s="1"/>
      <c r="D12" s="1">
        <v>1</v>
      </c>
      <c r="E12" s="1" t="s">
        <v>1692</v>
      </c>
      <c r="G12">
        <v>0</v>
      </c>
      <c r="J12" t="s">
        <v>519</v>
      </c>
      <c r="M12">
        <f>mergeValue(H12)</f>
        <v>0</v>
      </c>
      <c r="P12" t="str">
        <f>IF(ISERROR(MATCH(Q12,MODesc,0)),"n","y")</f>
        <v>y</v>
      </c>
      <c r="Q12" t="s">
        <v>1692</v>
      </c>
      <c r="R12" t="str">
        <f>K12&amp;"("&amp;L12&amp;")"</f>
        <v>()</v>
      </c>
    </row>
    <row r="13" spans="2:18" ht="0.95" customHeight="1">
      <c r="B13" t="s">
        <v>405</v>
      </c>
      <c r="C13" s="1"/>
      <c r="D13" s="1"/>
      <c r="E13" s="1"/>
      <c r="F13" s="1"/>
      <c r="G13" s="1">
        <v>1</v>
      </c>
      <c r="H13" s="1" t="s">
        <v>962</v>
      </c>
      <c r="J13" t="s">
        <v>519</v>
      </c>
      <c r="M13" t="str">
        <f>mergeValue(H13)</f>
        <v>Сланцевский муниципальный район</v>
      </c>
      <c r="R13" t="str">
        <f>K13&amp;"("&amp;L13&amp;")"</f>
        <v>()</v>
      </c>
    </row>
    <row r="14" spans="2:18" ht="15" customHeight="1">
      <c r="B14" t="s">
        <v>405</v>
      </c>
      <c r="C14" s="1"/>
      <c r="D14" s="1"/>
      <c r="E14" s="1"/>
      <c r="F14" s="1"/>
      <c r="G14" s="1"/>
      <c r="H14" s="1"/>
      <c r="J14">
        <v>1</v>
      </c>
      <c r="K14" t="s">
        <v>967</v>
      </c>
      <c r="L14" t="s">
        <v>968</v>
      </c>
      <c r="M14" t="str">
        <f>mergeValue(H14)</f>
        <v>Сланцевский муниципальный район</v>
      </c>
      <c r="R14" t="str">
        <f>K14&amp;" ("&amp;L14&amp;")"</f>
        <v>Сланцевское (41642101)</v>
      </c>
    </row>
    <row r="15" spans="2:18" ht="0.95" customHeight="1">
      <c r="B15" t="s">
        <v>402</v>
      </c>
      <c r="Q15" t="s">
        <v>19</v>
      </c>
    </row>
    <row r="16" spans="2:18" ht="21" customHeight="1"/>
    <row r="18" ht="0.75" customHeight="1"/>
  </sheetData>
  <sheetProtection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sheetPr codeName="modClassifierValidate">
    <tabColor indexed="47"/>
  </sheetPr>
  <dimension ref="A1"/>
  <sheetViews>
    <sheetView showGridLines="0" workbookViewId="0"/>
  </sheetViews>
  <sheetFormatPr defaultRowHeight="15"/>
  <sheetData/>
  <phoneticPr fontId="0"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sheetPr codeName="modProv">
    <tabColor indexed="47"/>
  </sheetPr>
  <dimension ref="A1"/>
  <sheetViews>
    <sheetView showGridLines="0" workbookViewId="0"/>
  </sheetViews>
  <sheetFormatPr defaultRowHeight="15"/>
  <sheetData/>
  <sheetProtection formatColumns="0" formatRows="0"/>
  <phoneticPr fontId="0"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sheetPr codeName="modHyp">
    <tabColor indexed="47"/>
  </sheetPr>
  <dimension ref="A1"/>
  <sheetViews>
    <sheetView showGridLines="0" workbookViewId="0"/>
  </sheetViews>
  <sheetFormatPr defaultRowHeight="15"/>
  <sheetData/>
  <sheetProtection formatColumns="0" formatRows="0"/>
  <phoneticPr fontId="0"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sheetPr codeName="modServiceModule">
    <tabColor indexed="47"/>
  </sheetPr>
  <dimension ref="A1"/>
  <sheetViews>
    <sheetView showGridLines="0" workbookViewId="0"/>
  </sheetViews>
  <sheetFormatPr defaultRowHeight="15"/>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sheetPr codeName="modList01">
    <tabColor indexed="47"/>
  </sheetPr>
  <dimension ref="A12:A424"/>
  <sheetViews>
    <sheetView showGridLines="0" workbookViewId="0"/>
  </sheetViews>
  <sheetFormatPr defaultRowHeight="15"/>
  <sheetData>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0"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sheetPr codeName="modList03">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sheetPr codeName="TSH_REESTR_MO_FILTER">
    <tabColor rgb="FFFFCC99"/>
  </sheetPr>
  <dimension ref="A1"/>
  <sheetViews>
    <sheetView showGridLines="0" workbookViewId="0"/>
  </sheetViews>
  <sheetFormatPr defaultRowHeight="15"/>
  <sheetData/>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TSH_REESTR_MO">
    <tabColor indexed="47"/>
  </sheetPr>
  <dimension ref="A1:D219"/>
  <sheetViews>
    <sheetView showGridLines="0" workbookViewId="0"/>
  </sheetViews>
  <sheetFormatPr defaultRowHeight="15"/>
  <sheetData>
    <row r="1" spans="1:4">
      <c r="A1" t="s">
        <v>995</v>
      </c>
      <c r="B1" t="s">
        <v>514</v>
      </c>
      <c r="C1" t="s">
        <v>515</v>
      </c>
      <c r="D1" t="s">
        <v>994</v>
      </c>
    </row>
    <row r="2" spans="1:4">
      <c r="A2">
        <v>1</v>
      </c>
      <c r="B2" t="s">
        <v>778</v>
      </c>
      <c r="C2" t="s">
        <v>778</v>
      </c>
      <c r="D2">
        <v>41603000</v>
      </c>
    </row>
    <row r="3" spans="1:4">
      <c r="A3">
        <v>2</v>
      </c>
      <c r="B3" t="s">
        <v>778</v>
      </c>
      <c r="C3" t="s">
        <v>779</v>
      </c>
      <c r="D3">
        <v>41603101</v>
      </c>
    </row>
    <row r="4" spans="1:4">
      <c r="A4">
        <v>3</v>
      </c>
      <c r="B4" t="s">
        <v>778</v>
      </c>
      <c r="C4" t="s">
        <v>780</v>
      </c>
      <c r="D4">
        <v>41603412</v>
      </c>
    </row>
    <row r="5" spans="1:4">
      <c r="A5">
        <v>4</v>
      </c>
      <c r="B5" t="s">
        <v>778</v>
      </c>
      <c r="C5" t="s">
        <v>781</v>
      </c>
      <c r="D5">
        <v>41603416</v>
      </c>
    </row>
    <row r="6" spans="1:4">
      <c r="A6">
        <v>5</v>
      </c>
      <c r="B6" t="s">
        <v>778</v>
      </c>
      <c r="C6" t="s">
        <v>782</v>
      </c>
      <c r="D6">
        <v>41603155</v>
      </c>
    </row>
    <row r="7" spans="1:4">
      <c r="A7">
        <v>6</v>
      </c>
      <c r="B7" t="s">
        <v>778</v>
      </c>
      <c r="C7" t="s">
        <v>783</v>
      </c>
      <c r="D7">
        <v>41603434</v>
      </c>
    </row>
    <row r="8" spans="1:4">
      <c r="A8">
        <v>7</v>
      </c>
      <c r="B8" t="s">
        <v>778</v>
      </c>
      <c r="C8" t="s">
        <v>784</v>
      </c>
      <c r="D8">
        <v>41603460</v>
      </c>
    </row>
    <row r="9" spans="1:4">
      <c r="A9">
        <v>8</v>
      </c>
      <c r="B9" t="s">
        <v>778</v>
      </c>
      <c r="C9" t="s">
        <v>785</v>
      </c>
      <c r="D9">
        <v>41603102</v>
      </c>
    </row>
    <row r="10" spans="1:4">
      <c r="A10">
        <v>9</v>
      </c>
      <c r="B10" t="s">
        <v>778</v>
      </c>
      <c r="C10" t="s">
        <v>786</v>
      </c>
      <c r="D10">
        <v>41603472</v>
      </c>
    </row>
    <row r="11" spans="1:4">
      <c r="A11">
        <v>10</v>
      </c>
      <c r="B11" t="s">
        <v>778</v>
      </c>
      <c r="C11" t="s">
        <v>787</v>
      </c>
      <c r="D11">
        <v>41603476</v>
      </c>
    </row>
    <row r="12" spans="1:4">
      <c r="A12">
        <v>11</v>
      </c>
      <c r="B12" t="s">
        <v>788</v>
      </c>
      <c r="C12" t="s">
        <v>789</v>
      </c>
      <c r="D12">
        <v>41606404</v>
      </c>
    </row>
    <row r="13" spans="1:4">
      <c r="A13">
        <v>12</v>
      </c>
      <c r="B13" t="s">
        <v>788</v>
      </c>
      <c r="C13" t="s">
        <v>790</v>
      </c>
      <c r="D13">
        <v>41606406</v>
      </c>
    </row>
    <row r="14" spans="1:4">
      <c r="A14">
        <v>13</v>
      </c>
      <c r="B14" t="s">
        <v>788</v>
      </c>
      <c r="C14" t="s">
        <v>791</v>
      </c>
      <c r="D14">
        <v>41606412</v>
      </c>
    </row>
    <row r="15" spans="1:4">
      <c r="A15">
        <v>14</v>
      </c>
      <c r="B15" t="s">
        <v>788</v>
      </c>
      <c r="C15" t="s">
        <v>788</v>
      </c>
      <c r="D15">
        <v>41606000</v>
      </c>
    </row>
    <row r="16" spans="1:4">
      <c r="A16">
        <v>15</v>
      </c>
      <c r="B16" t="s">
        <v>788</v>
      </c>
      <c r="C16" t="s">
        <v>792</v>
      </c>
      <c r="D16">
        <v>41606101</v>
      </c>
    </row>
    <row r="17" spans="1:4">
      <c r="A17">
        <v>16</v>
      </c>
      <c r="B17" t="s">
        <v>788</v>
      </c>
      <c r="C17" t="s">
        <v>793</v>
      </c>
      <c r="D17">
        <v>41606416</v>
      </c>
    </row>
    <row r="18" spans="1:4">
      <c r="A18">
        <v>17</v>
      </c>
      <c r="B18" t="s">
        <v>788</v>
      </c>
      <c r="C18" t="s">
        <v>794</v>
      </c>
      <c r="D18">
        <v>41606452</v>
      </c>
    </row>
    <row r="19" spans="1:4">
      <c r="A19">
        <v>18</v>
      </c>
      <c r="B19" t="s">
        <v>788</v>
      </c>
      <c r="C19" t="s">
        <v>795</v>
      </c>
      <c r="D19">
        <v>41606418</v>
      </c>
    </row>
    <row r="20" spans="1:4">
      <c r="A20">
        <v>19</v>
      </c>
      <c r="B20" t="s">
        <v>788</v>
      </c>
      <c r="C20" t="s">
        <v>796</v>
      </c>
      <c r="D20">
        <v>41606420</v>
      </c>
    </row>
    <row r="21" spans="1:4">
      <c r="A21">
        <v>20</v>
      </c>
      <c r="B21" t="s">
        <v>788</v>
      </c>
      <c r="C21" t="s">
        <v>797</v>
      </c>
      <c r="D21">
        <v>41606424</v>
      </c>
    </row>
    <row r="22" spans="1:4">
      <c r="A22">
        <v>21</v>
      </c>
      <c r="B22" t="s">
        <v>788</v>
      </c>
      <c r="C22" t="s">
        <v>798</v>
      </c>
      <c r="D22">
        <v>41606425</v>
      </c>
    </row>
    <row r="23" spans="1:4">
      <c r="A23">
        <v>22</v>
      </c>
      <c r="B23" t="s">
        <v>788</v>
      </c>
      <c r="C23" t="s">
        <v>799</v>
      </c>
      <c r="D23">
        <v>41606430</v>
      </c>
    </row>
    <row r="24" spans="1:4">
      <c r="A24">
        <v>23</v>
      </c>
      <c r="B24" t="s">
        <v>788</v>
      </c>
      <c r="C24" t="s">
        <v>800</v>
      </c>
      <c r="D24">
        <v>41606432</v>
      </c>
    </row>
    <row r="25" spans="1:4">
      <c r="A25">
        <v>24</v>
      </c>
      <c r="B25" t="s">
        <v>788</v>
      </c>
      <c r="C25" t="s">
        <v>801</v>
      </c>
      <c r="D25">
        <v>41606408</v>
      </c>
    </row>
    <row r="26" spans="1:4">
      <c r="A26">
        <v>25</v>
      </c>
      <c r="B26" t="s">
        <v>788</v>
      </c>
      <c r="C26" t="s">
        <v>802</v>
      </c>
      <c r="D26">
        <v>41606436</v>
      </c>
    </row>
    <row r="27" spans="1:4">
      <c r="A27">
        <v>26</v>
      </c>
      <c r="B27" t="s">
        <v>788</v>
      </c>
      <c r="C27" t="s">
        <v>803</v>
      </c>
      <c r="D27">
        <v>41606428</v>
      </c>
    </row>
    <row r="28" spans="1:4">
      <c r="A28">
        <v>27</v>
      </c>
      <c r="B28" t="s">
        <v>788</v>
      </c>
      <c r="C28" t="s">
        <v>804</v>
      </c>
      <c r="D28">
        <v>41606444</v>
      </c>
    </row>
    <row r="29" spans="1:4">
      <c r="A29">
        <v>28</v>
      </c>
      <c r="B29" t="s">
        <v>805</v>
      </c>
      <c r="C29" t="s">
        <v>806</v>
      </c>
      <c r="D29">
        <v>41609453</v>
      </c>
    </row>
    <row r="30" spans="1:4">
      <c r="A30">
        <v>29</v>
      </c>
      <c r="B30" t="s">
        <v>805</v>
      </c>
      <c r="C30" t="s">
        <v>805</v>
      </c>
      <c r="D30">
        <v>41609000</v>
      </c>
    </row>
    <row r="31" spans="1:4">
      <c r="A31">
        <v>30</v>
      </c>
      <c r="B31" t="s">
        <v>805</v>
      </c>
      <c r="C31" t="s">
        <v>807</v>
      </c>
      <c r="D31">
        <v>41609101</v>
      </c>
    </row>
    <row r="32" spans="1:4">
      <c r="A32">
        <v>31</v>
      </c>
      <c r="B32" t="s">
        <v>805</v>
      </c>
      <c r="C32" t="s">
        <v>808</v>
      </c>
      <c r="D32">
        <v>41609403</v>
      </c>
    </row>
    <row r="33" spans="1:4">
      <c r="A33">
        <v>32</v>
      </c>
      <c r="B33" t="s">
        <v>805</v>
      </c>
      <c r="C33" t="s">
        <v>809</v>
      </c>
      <c r="D33">
        <v>41609418</v>
      </c>
    </row>
    <row r="34" spans="1:4">
      <c r="A34">
        <v>33</v>
      </c>
      <c r="B34" t="s">
        <v>805</v>
      </c>
      <c r="C34" t="s">
        <v>810</v>
      </c>
      <c r="D34">
        <v>41609471</v>
      </c>
    </row>
    <row r="35" spans="1:4">
      <c r="A35">
        <v>34</v>
      </c>
      <c r="B35" t="s">
        <v>805</v>
      </c>
      <c r="C35" t="s">
        <v>811</v>
      </c>
      <c r="D35">
        <v>41609427</v>
      </c>
    </row>
    <row r="36" spans="1:4">
      <c r="A36">
        <v>35</v>
      </c>
      <c r="B36" t="s">
        <v>805</v>
      </c>
      <c r="C36" t="s">
        <v>812</v>
      </c>
      <c r="D36">
        <v>41609104</v>
      </c>
    </row>
    <row r="37" spans="1:4">
      <c r="A37">
        <v>36</v>
      </c>
      <c r="B37" t="s">
        <v>805</v>
      </c>
      <c r="C37" t="s">
        <v>813</v>
      </c>
      <c r="D37">
        <v>41609444</v>
      </c>
    </row>
    <row r="38" spans="1:4">
      <c r="A38">
        <v>37</v>
      </c>
      <c r="B38" t="s">
        <v>805</v>
      </c>
      <c r="C38" t="s">
        <v>814</v>
      </c>
      <c r="D38">
        <v>41609450</v>
      </c>
    </row>
    <row r="39" spans="1:4">
      <c r="A39">
        <v>38</v>
      </c>
      <c r="B39" t="s">
        <v>805</v>
      </c>
      <c r="C39" t="s">
        <v>815</v>
      </c>
      <c r="D39">
        <v>41609480</v>
      </c>
    </row>
    <row r="40" spans="1:4">
      <c r="A40">
        <v>39</v>
      </c>
      <c r="B40" t="s">
        <v>805</v>
      </c>
      <c r="C40" t="s">
        <v>816</v>
      </c>
      <c r="D40">
        <v>41609461</v>
      </c>
    </row>
    <row r="41" spans="1:4">
      <c r="A41">
        <v>40</v>
      </c>
      <c r="B41" t="s">
        <v>805</v>
      </c>
      <c r="C41" t="s">
        <v>817</v>
      </c>
      <c r="D41">
        <v>41609462</v>
      </c>
    </row>
    <row r="42" spans="1:4">
      <c r="A42">
        <v>41</v>
      </c>
      <c r="B42" t="s">
        <v>805</v>
      </c>
      <c r="C42" t="s">
        <v>818</v>
      </c>
      <c r="D42">
        <v>41609108</v>
      </c>
    </row>
    <row r="43" spans="1:4">
      <c r="A43">
        <v>42</v>
      </c>
      <c r="B43" t="s">
        <v>805</v>
      </c>
      <c r="C43" t="s">
        <v>819</v>
      </c>
      <c r="D43">
        <v>41609465</v>
      </c>
    </row>
    <row r="44" spans="1:4">
      <c r="A44">
        <v>43</v>
      </c>
      <c r="B44" t="s">
        <v>805</v>
      </c>
      <c r="C44" t="s">
        <v>820</v>
      </c>
      <c r="D44">
        <v>41609468</v>
      </c>
    </row>
    <row r="45" spans="1:4">
      <c r="A45">
        <v>44</v>
      </c>
      <c r="B45" t="s">
        <v>821</v>
      </c>
      <c r="C45" t="s">
        <v>822</v>
      </c>
      <c r="D45">
        <v>41612408</v>
      </c>
    </row>
    <row r="46" spans="1:4">
      <c r="A46">
        <v>45</v>
      </c>
      <c r="B46" t="s">
        <v>821</v>
      </c>
      <c r="C46" t="s">
        <v>823</v>
      </c>
      <c r="D46">
        <v>41612402</v>
      </c>
    </row>
    <row r="47" spans="1:4">
      <c r="A47">
        <v>46</v>
      </c>
      <c r="B47" t="s">
        <v>821</v>
      </c>
      <c r="C47" t="s">
        <v>821</v>
      </c>
      <c r="D47">
        <v>41612000</v>
      </c>
    </row>
    <row r="48" spans="1:4">
      <c r="A48">
        <v>47</v>
      </c>
      <c r="B48" t="s">
        <v>821</v>
      </c>
      <c r="C48" t="s">
        <v>824</v>
      </c>
      <c r="D48">
        <v>41612101</v>
      </c>
    </row>
    <row r="49" spans="1:4">
      <c r="A49">
        <v>48</v>
      </c>
      <c r="B49" t="s">
        <v>821</v>
      </c>
      <c r="C49" t="s">
        <v>825</v>
      </c>
      <c r="D49">
        <v>41612154</v>
      </c>
    </row>
    <row r="50" spans="1:4">
      <c r="A50">
        <v>49</v>
      </c>
      <c r="B50" t="s">
        <v>821</v>
      </c>
      <c r="C50" t="s">
        <v>826</v>
      </c>
      <c r="D50">
        <v>41612155</v>
      </c>
    </row>
    <row r="51" spans="1:4">
      <c r="A51">
        <v>50</v>
      </c>
      <c r="B51" t="s">
        <v>821</v>
      </c>
      <c r="C51" t="s">
        <v>827</v>
      </c>
      <c r="D51">
        <v>41612416</v>
      </c>
    </row>
    <row r="52" spans="1:4">
      <c r="A52">
        <v>51</v>
      </c>
      <c r="B52" t="s">
        <v>821</v>
      </c>
      <c r="C52" t="s">
        <v>828</v>
      </c>
      <c r="D52">
        <v>41612158</v>
      </c>
    </row>
    <row r="53" spans="1:4">
      <c r="A53">
        <v>52</v>
      </c>
      <c r="B53" t="s">
        <v>821</v>
      </c>
      <c r="C53" t="s">
        <v>829</v>
      </c>
      <c r="D53">
        <v>41612420</v>
      </c>
    </row>
    <row r="54" spans="1:4">
      <c r="A54">
        <v>53</v>
      </c>
      <c r="B54" t="s">
        <v>821</v>
      </c>
      <c r="C54" t="s">
        <v>830</v>
      </c>
      <c r="D54">
        <v>41612424</v>
      </c>
    </row>
    <row r="55" spans="1:4">
      <c r="A55">
        <v>54</v>
      </c>
      <c r="B55" t="s">
        <v>821</v>
      </c>
      <c r="C55" t="s">
        <v>831</v>
      </c>
      <c r="D55">
        <v>41612163</v>
      </c>
    </row>
    <row r="56" spans="1:4">
      <c r="A56">
        <v>55</v>
      </c>
      <c r="B56" t="s">
        <v>821</v>
      </c>
      <c r="C56" t="s">
        <v>832</v>
      </c>
      <c r="D56">
        <v>41612103</v>
      </c>
    </row>
    <row r="57" spans="1:4">
      <c r="A57">
        <v>56</v>
      </c>
      <c r="B57" t="s">
        <v>821</v>
      </c>
      <c r="C57" t="s">
        <v>832</v>
      </c>
      <c r="D57">
        <v>41612428</v>
      </c>
    </row>
    <row r="58" spans="1:4">
      <c r="A58">
        <v>57</v>
      </c>
      <c r="B58" t="s">
        <v>821</v>
      </c>
      <c r="C58" t="s">
        <v>833</v>
      </c>
      <c r="D58">
        <v>41612458</v>
      </c>
    </row>
    <row r="59" spans="1:4">
      <c r="A59">
        <v>58</v>
      </c>
      <c r="B59" t="s">
        <v>821</v>
      </c>
      <c r="C59" t="s">
        <v>834</v>
      </c>
      <c r="D59">
        <v>41612167</v>
      </c>
    </row>
    <row r="60" spans="1:4">
      <c r="A60">
        <v>59</v>
      </c>
      <c r="B60" t="s">
        <v>821</v>
      </c>
      <c r="C60" t="s">
        <v>835</v>
      </c>
      <c r="D60">
        <v>41612442</v>
      </c>
    </row>
    <row r="61" spans="1:4">
      <c r="A61">
        <v>60</v>
      </c>
      <c r="B61" t="s">
        <v>821</v>
      </c>
      <c r="C61" t="s">
        <v>836</v>
      </c>
      <c r="D61">
        <v>41612168</v>
      </c>
    </row>
    <row r="62" spans="1:4">
      <c r="A62">
        <v>61</v>
      </c>
      <c r="B62" t="s">
        <v>821</v>
      </c>
      <c r="C62" t="s">
        <v>837</v>
      </c>
      <c r="D62">
        <v>41612102</v>
      </c>
    </row>
    <row r="63" spans="1:4">
      <c r="A63">
        <v>62</v>
      </c>
      <c r="B63" t="s">
        <v>821</v>
      </c>
      <c r="C63" t="s">
        <v>838</v>
      </c>
      <c r="D63">
        <v>41612175</v>
      </c>
    </row>
    <row r="64" spans="1:4">
      <c r="A64">
        <v>63</v>
      </c>
      <c r="B64" t="s">
        <v>821</v>
      </c>
      <c r="C64" t="s">
        <v>839</v>
      </c>
      <c r="D64">
        <v>41612448</v>
      </c>
    </row>
    <row r="65" spans="1:4">
      <c r="A65">
        <v>64</v>
      </c>
      <c r="B65" t="s">
        <v>821</v>
      </c>
      <c r="C65" t="s">
        <v>840</v>
      </c>
      <c r="D65">
        <v>41612456</v>
      </c>
    </row>
    <row r="66" spans="1:4">
      <c r="A66">
        <v>65</v>
      </c>
      <c r="B66" t="s">
        <v>841</v>
      </c>
      <c r="C66" t="s">
        <v>841</v>
      </c>
      <c r="D66">
        <v>41615000</v>
      </c>
    </row>
    <row r="67" spans="1:4">
      <c r="A67">
        <v>66</v>
      </c>
      <c r="B67" t="s">
        <v>841</v>
      </c>
      <c r="C67" t="s">
        <v>842</v>
      </c>
      <c r="D67">
        <v>41615101</v>
      </c>
    </row>
    <row r="68" spans="1:4">
      <c r="A68">
        <v>67</v>
      </c>
      <c r="B68" t="s">
        <v>841</v>
      </c>
      <c r="C68" t="s">
        <v>843</v>
      </c>
      <c r="D68">
        <v>41615104</v>
      </c>
    </row>
    <row r="69" spans="1:4">
      <c r="A69">
        <v>68</v>
      </c>
      <c r="B69" t="s">
        <v>841</v>
      </c>
      <c r="C69" t="s">
        <v>844</v>
      </c>
      <c r="D69">
        <v>41615492</v>
      </c>
    </row>
    <row r="70" spans="1:4">
      <c r="A70">
        <v>69</v>
      </c>
      <c r="B70" t="s">
        <v>841</v>
      </c>
      <c r="C70" t="s">
        <v>845</v>
      </c>
      <c r="D70">
        <v>41615106</v>
      </c>
    </row>
    <row r="71" spans="1:4">
      <c r="A71">
        <v>70</v>
      </c>
      <c r="B71" t="s">
        <v>841</v>
      </c>
      <c r="C71" t="s">
        <v>846</v>
      </c>
      <c r="D71">
        <v>41615436</v>
      </c>
    </row>
    <row r="72" spans="1:4">
      <c r="A72">
        <v>71</v>
      </c>
      <c r="B72" t="s">
        <v>841</v>
      </c>
      <c r="C72" t="s">
        <v>847</v>
      </c>
      <c r="D72">
        <v>41615460</v>
      </c>
    </row>
    <row r="73" spans="1:4">
      <c r="A73">
        <v>72</v>
      </c>
      <c r="B73" t="s">
        <v>841</v>
      </c>
      <c r="C73" t="s">
        <v>848</v>
      </c>
      <c r="D73">
        <v>41615464</v>
      </c>
    </row>
    <row r="74" spans="1:4">
      <c r="A74">
        <v>73</v>
      </c>
      <c r="B74" t="s">
        <v>841</v>
      </c>
      <c r="C74" t="s">
        <v>849</v>
      </c>
      <c r="D74">
        <v>41615108</v>
      </c>
    </row>
    <row r="75" spans="1:4">
      <c r="A75">
        <v>74</v>
      </c>
      <c r="B75" t="s">
        <v>841</v>
      </c>
      <c r="C75" t="s">
        <v>850</v>
      </c>
      <c r="D75">
        <v>41615158</v>
      </c>
    </row>
    <row r="76" spans="1:4">
      <c r="A76">
        <v>75</v>
      </c>
      <c r="B76" t="s">
        <v>841</v>
      </c>
      <c r="C76" t="s">
        <v>851</v>
      </c>
      <c r="D76">
        <v>41615114</v>
      </c>
    </row>
    <row r="77" spans="1:4">
      <c r="A77">
        <v>76</v>
      </c>
      <c r="B77" t="s">
        <v>841</v>
      </c>
      <c r="C77" t="s">
        <v>852</v>
      </c>
      <c r="D77">
        <v>41615476</v>
      </c>
    </row>
    <row r="78" spans="1:4">
      <c r="A78">
        <v>77</v>
      </c>
      <c r="B78" t="s">
        <v>841</v>
      </c>
      <c r="C78" t="s">
        <v>853</v>
      </c>
      <c r="D78">
        <v>41615163</v>
      </c>
    </row>
    <row r="79" spans="1:4">
      <c r="A79">
        <v>78</v>
      </c>
      <c r="B79" t="s">
        <v>854</v>
      </c>
      <c r="C79" t="s">
        <v>855</v>
      </c>
      <c r="D79">
        <v>41618408</v>
      </c>
    </row>
    <row r="80" spans="1:4">
      <c r="A80">
        <v>79</v>
      </c>
      <c r="B80" t="s">
        <v>854</v>
      </c>
      <c r="C80" t="s">
        <v>856</v>
      </c>
      <c r="D80">
        <v>41618416</v>
      </c>
    </row>
    <row r="81" spans="1:4">
      <c r="A81">
        <v>80</v>
      </c>
      <c r="B81" t="s">
        <v>854</v>
      </c>
      <c r="C81" t="s">
        <v>857</v>
      </c>
      <c r="D81">
        <v>41618418</v>
      </c>
    </row>
    <row r="82" spans="1:4">
      <c r="A82">
        <v>81</v>
      </c>
      <c r="B82" t="s">
        <v>854</v>
      </c>
      <c r="C82" t="s">
        <v>858</v>
      </c>
      <c r="D82">
        <v>41618154</v>
      </c>
    </row>
    <row r="83" spans="1:4">
      <c r="A83">
        <v>82</v>
      </c>
      <c r="B83" t="s">
        <v>854</v>
      </c>
      <c r="C83" t="s">
        <v>854</v>
      </c>
      <c r="D83">
        <v>41618000</v>
      </c>
    </row>
    <row r="84" spans="1:4">
      <c r="A84">
        <v>83</v>
      </c>
      <c r="B84" t="s">
        <v>854</v>
      </c>
      <c r="C84" t="s">
        <v>859</v>
      </c>
      <c r="D84">
        <v>41618101</v>
      </c>
    </row>
    <row r="85" spans="1:4">
      <c r="A85">
        <v>84</v>
      </c>
      <c r="B85" t="s">
        <v>854</v>
      </c>
      <c r="C85" t="s">
        <v>860</v>
      </c>
      <c r="D85">
        <v>41618156</v>
      </c>
    </row>
    <row r="86" spans="1:4">
      <c r="A86">
        <v>85</v>
      </c>
      <c r="B86" t="s">
        <v>854</v>
      </c>
      <c r="C86" t="s">
        <v>861</v>
      </c>
      <c r="D86">
        <v>41618424</v>
      </c>
    </row>
    <row r="87" spans="1:4">
      <c r="A87">
        <v>86</v>
      </c>
      <c r="B87" t="s">
        <v>854</v>
      </c>
      <c r="C87" t="s">
        <v>862</v>
      </c>
      <c r="D87">
        <v>41618426</v>
      </c>
    </row>
    <row r="88" spans="1:4">
      <c r="A88">
        <v>87</v>
      </c>
      <c r="B88" t="s">
        <v>854</v>
      </c>
      <c r="C88" t="s">
        <v>863</v>
      </c>
      <c r="D88">
        <v>41618105</v>
      </c>
    </row>
    <row r="89" spans="1:4">
      <c r="A89">
        <v>88</v>
      </c>
      <c r="B89" t="s">
        <v>854</v>
      </c>
      <c r="C89" t="s">
        <v>864</v>
      </c>
      <c r="D89">
        <v>41618444</v>
      </c>
    </row>
    <row r="90" spans="1:4">
      <c r="A90">
        <v>89</v>
      </c>
      <c r="B90" t="s">
        <v>854</v>
      </c>
      <c r="C90" t="s">
        <v>865</v>
      </c>
      <c r="D90">
        <v>41618404</v>
      </c>
    </row>
    <row r="91" spans="1:4">
      <c r="A91">
        <v>90</v>
      </c>
      <c r="B91" t="s">
        <v>854</v>
      </c>
      <c r="C91" t="s">
        <v>866</v>
      </c>
      <c r="D91">
        <v>41618448</v>
      </c>
    </row>
    <row r="92" spans="1:4">
      <c r="A92">
        <v>91</v>
      </c>
      <c r="B92" t="s">
        <v>854</v>
      </c>
      <c r="C92" t="s">
        <v>867</v>
      </c>
      <c r="D92">
        <v>41618452</v>
      </c>
    </row>
    <row r="93" spans="1:4">
      <c r="A93">
        <v>92</v>
      </c>
      <c r="B93" t="s">
        <v>854</v>
      </c>
      <c r="C93" t="s">
        <v>868</v>
      </c>
      <c r="D93">
        <v>41618169</v>
      </c>
    </row>
    <row r="94" spans="1:4">
      <c r="A94">
        <v>93</v>
      </c>
      <c r="B94" t="s">
        <v>854</v>
      </c>
      <c r="C94" t="s">
        <v>869</v>
      </c>
      <c r="D94">
        <v>41618460</v>
      </c>
    </row>
    <row r="95" spans="1:4">
      <c r="A95">
        <v>94</v>
      </c>
      <c r="B95" t="s">
        <v>854</v>
      </c>
      <c r="C95" t="s">
        <v>870</v>
      </c>
      <c r="D95">
        <v>41618461</v>
      </c>
    </row>
    <row r="96" spans="1:4">
      <c r="A96">
        <v>95</v>
      </c>
      <c r="B96" t="s">
        <v>854</v>
      </c>
      <c r="C96" t="s">
        <v>871</v>
      </c>
      <c r="D96">
        <v>41618176</v>
      </c>
    </row>
    <row r="97" spans="1:4">
      <c r="A97">
        <v>96</v>
      </c>
      <c r="B97" t="s">
        <v>872</v>
      </c>
      <c r="C97" t="s">
        <v>873</v>
      </c>
      <c r="D97">
        <v>41621404</v>
      </c>
    </row>
    <row r="98" spans="1:4">
      <c r="A98">
        <v>97</v>
      </c>
      <c r="B98" t="s">
        <v>872</v>
      </c>
      <c r="C98" t="s">
        <v>874</v>
      </c>
      <c r="D98">
        <v>41621452</v>
      </c>
    </row>
    <row r="99" spans="1:4">
      <c r="A99">
        <v>98</v>
      </c>
      <c r="B99" t="s">
        <v>872</v>
      </c>
      <c r="C99" t="s">
        <v>875</v>
      </c>
      <c r="D99">
        <v>41621102</v>
      </c>
    </row>
    <row r="100" spans="1:4">
      <c r="A100">
        <v>99</v>
      </c>
      <c r="B100" t="s">
        <v>872</v>
      </c>
      <c r="C100" t="s">
        <v>872</v>
      </c>
      <c r="D100">
        <v>41621000</v>
      </c>
    </row>
    <row r="101" spans="1:4">
      <c r="A101">
        <v>100</v>
      </c>
      <c r="B101" t="s">
        <v>872</v>
      </c>
      <c r="C101" t="s">
        <v>876</v>
      </c>
      <c r="D101">
        <v>41621101</v>
      </c>
    </row>
    <row r="102" spans="1:4">
      <c r="A102">
        <v>101</v>
      </c>
      <c r="B102" t="s">
        <v>872</v>
      </c>
      <c r="C102" t="s">
        <v>877</v>
      </c>
      <c r="D102">
        <v>41621420</v>
      </c>
    </row>
    <row r="103" spans="1:4">
      <c r="A103">
        <v>102</v>
      </c>
      <c r="B103" t="s">
        <v>872</v>
      </c>
      <c r="C103" t="s">
        <v>878</v>
      </c>
      <c r="D103">
        <v>41621432</v>
      </c>
    </row>
    <row r="104" spans="1:4">
      <c r="A104">
        <v>103</v>
      </c>
      <c r="B104" t="s">
        <v>872</v>
      </c>
      <c r="C104" t="s">
        <v>879</v>
      </c>
      <c r="D104">
        <v>41621440</v>
      </c>
    </row>
    <row r="105" spans="1:4">
      <c r="A105">
        <v>104</v>
      </c>
      <c r="B105" t="s">
        <v>872</v>
      </c>
      <c r="C105" t="s">
        <v>880</v>
      </c>
      <c r="D105">
        <v>41621444</v>
      </c>
    </row>
    <row r="106" spans="1:4">
      <c r="A106">
        <v>105</v>
      </c>
      <c r="B106" t="s">
        <v>872</v>
      </c>
      <c r="C106" t="s">
        <v>881</v>
      </c>
      <c r="D106">
        <v>41621448</v>
      </c>
    </row>
    <row r="107" spans="1:4">
      <c r="A107">
        <v>106</v>
      </c>
      <c r="B107" t="s">
        <v>872</v>
      </c>
      <c r="C107" t="s">
        <v>882</v>
      </c>
      <c r="D107">
        <v>41621428</v>
      </c>
    </row>
    <row r="108" spans="1:4">
      <c r="A108">
        <v>107</v>
      </c>
      <c r="B108" t="s">
        <v>872</v>
      </c>
      <c r="C108" t="s">
        <v>883</v>
      </c>
      <c r="D108">
        <v>41621412</v>
      </c>
    </row>
    <row r="109" spans="1:4">
      <c r="A109">
        <v>108</v>
      </c>
      <c r="B109" t="s">
        <v>884</v>
      </c>
      <c r="C109" t="s">
        <v>885</v>
      </c>
      <c r="D109">
        <v>41624152</v>
      </c>
    </row>
    <row r="110" spans="1:4">
      <c r="A110">
        <v>109</v>
      </c>
      <c r="B110" t="s">
        <v>884</v>
      </c>
      <c r="C110" t="s">
        <v>886</v>
      </c>
      <c r="D110">
        <v>41624412</v>
      </c>
    </row>
    <row r="111" spans="1:4">
      <c r="A111">
        <v>110</v>
      </c>
      <c r="B111" t="s">
        <v>884</v>
      </c>
      <c r="C111" t="s">
        <v>884</v>
      </c>
      <c r="D111">
        <v>41624000</v>
      </c>
    </row>
    <row r="112" spans="1:4">
      <c r="A112">
        <v>111</v>
      </c>
      <c r="B112" t="s">
        <v>884</v>
      </c>
      <c r="C112" t="s">
        <v>887</v>
      </c>
      <c r="D112">
        <v>41624101</v>
      </c>
    </row>
    <row r="113" spans="1:4">
      <c r="A113">
        <v>112</v>
      </c>
      <c r="B113" t="s">
        <v>884</v>
      </c>
      <c r="C113" t="s">
        <v>888</v>
      </c>
      <c r="D113">
        <v>41624423</v>
      </c>
    </row>
    <row r="114" spans="1:4">
      <c r="A114">
        <v>113</v>
      </c>
      <c r="B114" t="s">
        <v>884</v>
      </c>
      <c r="C114" t="s">
        <v>889</v>
      </c>
      <c r="D114">
        <v>41624427</v>
      </c>
    </row>
    <row r="115" spans="1:4">
      <c r="A115">
        <v>114</v>
      </c>
      <c r="B115" t="s">
        <v>884</v>
      </c>
      <c r="C115" t="s">
        <v>890</v>
      </c>
      <c r="D115">
        <v>41624428</v>
      </c>
    </row>
    <row r="116" spans="1:4">
      <c r="A116">
        <v>115</v>
      </c>
      <c r="B116" t="s">
        <v>891</v>
      </c>
      <c r="C116" t="s">
        <v>891</v>
      </c>
      <c r="D116">
        <v>41625000</v>
      </c>
    </row>
    <row r="117" spans="1:4">
      <c r="A117">
        <v>116</v>
      </c>
      <c r="B117" t="s">
        <v>891</v>
      </c>
      <c r="C117" t="s">
        <v>892</v>
      </c>
      <c r="D117">
        <v>41625101</v>
      </c>
    </row>
    <row r="118" spans="1:4">
      <c r="A118">
        <v>117</v>
      </c>
      <c r="B118" t="s">
        <v>891</v>
      </c>
      <c r="C118" t="s">
        <v>893</v>
      </c>
      <c r="D118">
        <v>41625154</v>
      </c>
    </row>
    <row r="119" spans="1:4">
      <c r="A119">
        <v>118</v>
      </c>
      <c r="B119" t="s">
        <v>891</v>
      </c>
      <c r="C119" t="s">
        <v>894</v>
      </c>
      <c r="D119">
        <v>41625156</v>
      </c>
    </row>
    <row r="120" spans="1:4">
      <c r="A120">
        <v>119</v>
      </c>
      <c r="B120" t="s">
        <v>891</v>
      </c>
      <c r="C120" t="s">
        <v>895</v>
      </c>
      <c r="D120">
        <v>41625104</v>
      </c>
    </row>
    <row r="121" spans="1:4">
      <c r="A121">
        <v>120</v>
      </c>
      <c r="B121" t="s">
        <v>891</v>
      </c>
      <c r="C121" t="s">
        <v>896</v>
      </c>
      <c r="D121">
        <v>41625158</v>
      </c>
    </row>
    <row r="122" spans="1:4">
      <c r="A122">
        <v>121</v>
      </c>
      <c r="B122" t="s">
        <v>891</v>
      </c>
      <c r="C122" t="s">
        <v>897</v>
      </c>
      <c r="D122">
        <v>41625160</v>
      </c>
    </row>
    <row r="123" spans="1:4">
      <c r="A123">
        <v>122</v>
      </c>
      <c r="B123" t="s">
        <v>891</v>
      </c>
      <c r="C123" t="s">
        <v>898</v>
      </c>
      <c r="D123">
        <v>41625440</v>
      </c>
    </row>
    <row r="124" spans="1:4">
      <c r="A124">
        <v>123</v>
      </c>
      <c r="B124" t="s">
        <v>891</v>
      </c>
      <c r="C124" t="s">
        <v>899</v>
      </c>
      <c r="D124">
        <v>41625163</v>
      </c>
    </row>
    <row r="125" spans="1:4">
      <c r="A125">
        <v>124</v>
      </c>
      <c r="B125" t="s">
        <v>891</v>
      </c>
      <c r="C125" t="s">
        <v>900</v>
      </c>
      <c r="D125">
        <v>41625445</v>
      </c>
    </row>
    <row r="126" spans="1:4">
      <c r="A126">
        <v>125</v>
      </c>
      <c r="B126" t="s">
        <v>891</v>
      </c>
      <c r="C126" t="s">
        <v>901</v>
      </c>
      <c r="D126">
        <v>41625102</v>
      </c>
    </row>
    <row r="127" spans="1:4">
      <c r="A127">
        <v>126</v>
      </c>
      <c r="B127" t="s">
        <v>891</v>
      </c>
      <c r="C127" t="s">
        <v>902</v>
      </c>
      <c r="D127">
        <v>41625450</v>
      </c>
    </row>
    <row r="128" spans="1:4">
      <c r="A128">
        <v>127</v>
      </c>
      <c r="B128" t="s">
        <v>903</v>
      </c>
      <c r="C128" t="s">
        <v>904</v>
      </c>
      <c r="D128">
        <v>41627404</v>
      </c>
    </row>
    <row r="129" spans="1:4">
      <c r="A129">
        <v>128</v>
      </c>
      <c r="B129" t="s">
        <v>903</v>
      </c>
      <c r="C129" t="s">
        <v>905</v>
      </c>
      <c r="D129">
        <v>41627410</v>
      </c>
    </row>
    <row r="130" spans="1:4">
      <c r="A130">
        <v>129</v>
      </c>
      <c r="B130" t="s">
        <v>903</v>
      </c>
      <c r="C130" t="s">
        <v>903</v>
      </c>
      <c r="D130">
        <v>41627000</v>
      </c>
    </row>
    <row r="131" spans="1:4">
      <c r="A131">
        <v>130</v>
      </c>
      <c r="B131" t="s">
        <v>903</v>
      </c>
      <c r="C131" t="s">
        <v>906</v>
      </c>
      <c r="D131">
        <v>41627101</v>
      </c>
    </row>
    <row r="132" spans="1:4">
      <c r="A132">
        <v>131</v>
      </c>
      <c r="B132" t="s">
        <v>903</v>
      </c>
      <c r="C132" t="s">
        <v>907</v>
      </c>
      <c r="D132">
        <v>41627154</v>
      </c>
    </row>
    <row r="133" spans="1:4">
      <c r="A133">
        <v>132</v>
      </c>
      <c r="B133" t="s">
        <v>903</v>
      </c>
      <c r="C133" t="s">
        <v>908</v>
      </c>
      <c r="D133">
        <v>41627420</v>
      </c>
    </row>
    <row r="134" spans="1:4">
      <c r="A134">
        <v>133</v>
      </c>
      <c r="B134" t="s">
        <v>909</v>
      </c>
      <c r="C134" t="s">
        <v>910</v>
      </c>
      <c r="D134">
        <v>41630152</v>
      </c>
    </row>
    <row r="135" spans="1:4">
      <c r="A135">
        <v>134</v>
      </c>
      <c r="B135" t="s">
        <v>909</v>
      </c>
      <c r="C135" t="s">
        <v>911</v>
      </c>
      <c r="D135">
        <v>41630154</v>
      </c>
    </row>
    <row r="136" spans="1:4">
      <c r="A136">
        <v>135</v>
      </c>
      <c r="B136" t="s">
        <v>909</v>
      </c>
      <c r="C136" t="s">
        <v>912</v>
      </c>
      <c r="D136">
        <v>41630157</v>
      </c>
    </row>
    <row r="137" spans="1:4">
      <c r="A137">
        <v>136</v>
      </c>
      <c r="B137" t="s">
        <v>909</v>
      </c>
      <c r="C137" t="s">
        <v>913</v>
      </c>
      <c r="D137">
        <v>41630424</v>
      </c>
    </row>
    <row r="138" spans="1:4">
      <c r="A138">
        <v>137</v>
      </c>
      <c r="B138" t="s">
        <v>909</v>
      </c>
      <c r="C138" t="s">
        <v>914</v>
      </c>
      <c r="D138">
        <v>41630420</v>
      </c>
    </row>
    <row r="139" spans="1:4">
      <c r="A139">
        <v>138</v>
      </c>
      <c r="B139" t="s">
        <v>909</v>
      </c>
      <c r="C139" t="s">
        <v>915</v>
      </c>
      <c r="D139">
        <v>41630428</v>
      </c>
    </row>
    <row r="140" spans="1:4">
      <c r="A140">
        <v>139</v>
      </c>
      <c r="B140" t="s">
        <v>909</v>
      </c>
      <c r="C140" t="s">
        <v>916</v>
      </c>
      <c r="D140">
        <v>41630432</v>
      </c>
    </row>
    <row r="141" spans="1:4">
      <c r="A141">
        <v>140</v>
      </c>
      <c r="B141" t="s">
        <v>909</v>
      </c>
      <c r="C141" t="s">
        <v>917</v>
      </c>
      <c r="D141">
        <v>41630434</v>
      </c>
    </row>
    <row r="142" spans="1:4">
      <c r="A142">
        <v>141</v>
      </c>
      <c r="B142" t="s">
        <v>909</v>
      </c>
      <c r="C142" t="s">
        <v>918</v>
      </c>
      <c r="D142">
        <v>41630162</v>
      </c>
    </row>
    <row r="143" spans="1:4">
      <c r="A143">
        <v>142</v>
      </c>
      <c r="B143" t="s">
        <v>909</v>
      </c>
      <c r="C143" t="s">
        <v>909</v>
      </c>
      <c r="D143">
        <v>41630000</v>
      </c>
    </row>
    <row r="144" spans="1:4">
      <c r="A144">
        <v>143</v>
      </c>
      <c r="B144" t="s">
        <v>909</v>
      </c>
      <c r="C144" t="s">
        <v>919</v>
      </c>
      <c r="D144">
        <v>41630436</v>
      </c>
    </row>
    <row r="145" spans="1:4">
      <c r="A145">
        <v>144</v>
      </c>
      <c r="B145" t="s">
        <v>909</v>
      </c>
      <c r="C145" t="s">
        <v>920</v>
      </c>
      <c r="D145">
        <v>41630408</v>
      </c>
    </row>
    <row r="146" spans="1:4">
      <c r="A146">
        <v>145</v>
      </c>
      <c r="B146" t="s">
        <v>909</v>
      </c>
      <c r="C146" t="s">
        <v>921</v>
      </c>
      <c r="D146">
        <v>41630438</v>
      </c>
    </row>
    <row r="147" spans="1:4">
      <c r="A147">
        <v>146</v>
      </c>
      <c r="B147" t="s">
        <v>909</v>
      </c>
      <c r="C147" t="s">
        <v>922</v>
      </c>
      <c r="D147">
        <v>41630412</v>
      </c>
    </row>
    <row r="148" spans="1:4">
      <c r="A148">
        <v>147</v>
      </c>
      <c r="B148" t="s">
        <v>909</v>
      </c>
      <c r="C148" t="s">
        <v>923</v>
      </c>
      <c r="D148">
        <v>41630440</v>
      </c>
    </row>
    <row r="149" spans="1:4">
      <c r="A149">
        <v>148</v>
      </c>
      <c r="B149" t="s">
        <v>909</v>
      </c>
      <c r="C149" t="s">
        <v>924</v>
      </c>
      <c r="D149">
        <v>41630444</v>
      </c>
    </row>
    <row r="150" spans="1:4">
      <c r="A150">
        <v>149</v>
      </c>
      <c r="B150" t="s">
        <v>925</v>
      </c>
      <c r="C150" t="s">
        <v>926</v>
      </c>
      <c r="D150">
        <v>41633408</v>
      </c>
    </row>
    <row r="151" spans="1:4">
      <c r="A151">
        <v>150</v>
      </c>
      <c r="B151" t="s">
        <v>925</v>
      </c>
      <c r="C151" t="s">
        <v>927</v>
      </c>
      <c r="D151">
        <v>41633416</v>
      </c>
    </row>
    <row r="152" spans="1:4">
      <c r="A152">
        <v>151</v>
      </c>
      <c r="B152" t="s">
        <v>925</v>
      </c>
      <c r="C152" t="s">
        <v>928</v>
      </c>
      <c r="D152">
        <v>41633420</v>
      </c>
    </row>
    <row r="153" spans="1:4">
      <c r="A153">
        <v>152</v>
      </c>
      <c r="B153" t="s">
        <v>925</v>
      </c>
      <c r="C153" t="s">
        <v>929</v>
      </c>
      <c r="D153">
        <v>41633436</v>
      </c>
    </row>
    <row r="154" spans="1:4">
      <c r="A154">
        <v>153</v>
      </c>
      <c r="B154" t="s">
        <v>925</v>
      </c>
      <c r="C154" t="s">
        <v>925</v>
      </c>
      <c r="D154">
        <v>41633000</v>
      </c>
    </row>
    <row r="155" spans="1:4">
      <c r="A155">
        <v>154</v>
      </c>
      <c r="B155" t="s">
        <v>925</v>
      </c>
      <c r="C155" t="s">
        <v>930</v>
      </c>
      <c r="D155">
        <v>41633101</v>
      </c>
    </row>
    <row r="156" spans="1:4">
      <c r="A156">
        <v>155</v>
      </c>
      <c r="B156" t="s">
        <v>925</v>
      </c>
      <c r="C156" t="s">
        <v>931</v>
      </c>
      <c r="D156">
        <v>41633440</v>
      </c>
    </row>
    <row r="157" spans="1:4">
      <c r="A157">
        <v>156</v>
      </c>
      <c r="B157" t="s">
        <v>925</v>
      </c>
      <c r="C157" t="s">
        <v>932</v>
      </c>
      <c r="D157">
        <v>41633444</v>
      </c>
    </row>
    <row r="158" spans="1:4">
      <c r="A158">
        <v>157</v>
      </c>
      <c r="B158" t="s">
        <v>925</v>
      </c>
      <c r="C158" t="s">
        <v>933</v>
      </c>
      <c r="D158">
        <v>41633448</v>
      </c>
    </row>
    <row r="159" spans="1:4">
      <c r="A159">
        <v>158</v>
      </c>
      <c r="B159" t="s">
        <v>925</v>
      </c>
      <c r="C159" t="s">
        <v>934</v>
      </c>
      <c r="D159">
        <v>41633488</v>
      </c>
    </row>
    <row r="160" spans="1:4">
      <c r="A160">
        <v>159</v>
      </c>
      <c r="B160" t="s">
        <v>925</v>
      </c>
      <c r="C160" t="s">
        <v>935</v>
      </c>
      <c r="D160">
        <v>41633464</v>
      </c>
    </row>
    <row r="161" spans="1:4">
      <c r="A161">
        <v>160</v>
      </c>
      <c r="B161" t="s">
        <v>925</v>
      </c>
      <c r="C161" t="s">
        <v>936</v>
      </c>
      <c r="D161">
        <v>41633468</v>
      </c>
    </row>
    <row r="162" spans="1:4">
      <c r="A162">
        <v>161</v>
      </c>
      <c r="B162" t="s">
        <v>925</v>
      </c>
      <c r="C162" t="s">
        <v>937</v>
      </c>
      <c r="D162">
        <v>41633472</v>
      </c>
    </row>
    <row r="163" spans="1:4">
      <c r="A163">
        <v>162</v>
      </c>
      <c r="B163" t="s">
        <v>925</v>
      </c>
      <c r="C163" t="s">
        <v>938</v>
      </c>
      <c r="D163">
        <v>41633154</v>
      </c>
    </row>
    <row r="164" spans="1:4">
      <c r="A164">
        <v>163</v>
      </c>
      <c r="B164" t="s">
        <v>925</v>
      </c>
      <c r="C164" t="s">
        <v>939</v>
      </c>
      <c r="D164">
        <v>41633478</v>
      </c>
    </row>
    <row r="165" spans="1:4">
      <c r="A165">
        <v>164</v>
      </c>
      <c r="B165" t="s">
        <v>925</v>
      </c>
      <c r="C165" t="s">
        <v>940</v>
      </c>
      <c r="D165">
        <v>41633456</v>
      </c>
    </row>
    <row r="166" spans="1:4">
      <c r="A166">
        <v>165</v>
      </c>
      <c r="B166" t="s">
        <v>941</v>
      </c>
      <c r="C166" t="s">
        <v>942</v>
      </c>
      <c r="D166">
        <v>41636154</v>
      </c>
    </row>
    <row r="167" spans="1:4">
      <c r="A167">
        <v>166</v>
      </c>
      <c r="B167" t="s">
        <v>941</v>
      </c>
      <c r="C167" t="s">
        <v>943</v>
      </c>
      <c r="D167">
        <v>41636404</v>
      </c>
    </row>
    <row r="168" spans="1:4">
      <c r="A168">
        <v>167</v>
      </c>
      <c r="B168" t="s">
        <v>941</v>
      </c>
      <c r="C168" t="s">
        <v>944</v>
      </c>
      <c r="D168">
        <v>41636158</v>
      </c>
    </row>
    <row r="169" spans="1:4">
      <c r="A169">
        <v>168</v>
      </c>
      <c r="B169" t="s">
        <v>941</v>
      </c>
      <c r="C169" t="s">
        <v>945</v>
      </c>
      <c r="D169">
        <v>41636163</v>
      </c>
    </row>
    <row r="170" spans="1:4">
      <c r="A170">
        <v>169</v>
      </c>
      <c r="B170" t="s">
        <v>941</v>
      </c>
      <c r="C170" t="s">
        <v>941</v>
      </c>
      <c r="D170">
        <v>41636000</v>
      </c>
    </row>
    <row r="171" spans="1:4">
      <c r="A171">
        <v>170</v>
      </c>
      <c r="B171" t="s">
        <v>941</v>
      </c>
      <c r="C171" t="s">
        <v>946</v>
      </c>
      <c r="D171">
        <v>41636101</v>
      </c>
    </row>
    <row r="172" spans="1:4">
      <c r="A172">
        <v>171</v>
      </c>
      <c r="B172" t="s">
        <v>947</v>
      </c>
      <c r="C172" t="s">
        <v>948</v>
      </c>
      <c r="D172">
        <v>41639412</v>
      </c>
    </row>
    <row r="173" spans="1:4">
      <c r="A173">
        <v>172</v>
      </c>
      <c r="B173" t="s">
        <v>947</v>
      </c>
      <c r="C173" t="s">
        <v>949</v>
      </c>
      <c r="D173">
        <v>41639416</v>
      </c>
    </row>
    <row r="174" spans="1:4">
      <c r="A174">
        <v>173</v>
      </c>
      <c r="B174" t="s">
        <v>947</v>
      </c>
      <c r="C174" t="s">
        <v>950</v>
      </c>
      <c r="D174">
        <v>41639420</v>
      </c>
    </row>
    <row r="175" spans="1:4">
      <c r="A175">
        <v>174</v>
      </c>
      <c r="B175" t="s">
        <v>947</v>
      </c>
      <c r="C175" t="s">
        <v>951</v>
      </c>
      <c r="D175">
        <v>41639154</v>
      </c>
    </row>
    <row r="176" spans="1:4">
      <c r="A176">
        <v>175</v>
      </c>
      <c r="B176" t="s">
        <v>947</v>
      </c>
      <c r="C176" t="s">
        <v>952</v>
      </c>
      <c r="D176">
        <v>41639424</v>
      </c>
    </row>
    <row r="177" spans="1:4">
      <c r="A177">
        <v>176</v>
      </c>
      <c r="B177" t="s">
        <v>947</v>
      </c>
      <c r="C177" t="s">
        <v>953</v>
      </c>
      <c r="D177">
        <v>41639428</v>
      </c>
    </row>
    <row r="178" spans="1:4">
      <c r="A178">
        <v>177</v>
      </c>
      <c r="B178" t="s">
        <v>947</v>
      </c>
      <c r="C178" t="s">
        <v>954</v>
      </c>
      <c r="D178">
        <v>41639432</v>
      </c>
    </row>
    <row r="179" spans="1:4">
      <c r="A179">
        <v>178</v>
      </c>
      <c r="B179" t="s">
        <v>947</v>
      </c>
      <c r="C179" t="s">
        <v>955</v>
      </c>
      <c r="D179">
        <v>41639440</v>
      </c>
    </row>
    <row r="180" spans="1:4">
      <c r="A180">
        <v>179</v>
      </c>
      <c r="B180" t="s">
        <v>947</v>
      </c>
      <c r="C180" t="s">
        <v>956</v>
      </c>
      <c r="D180">
        <v>41639436</v>
      </c>
    </row>
    <row r="181" spans="1:4">
      <c r="A181">
        <v>180</v>
      </c>
      <c r="B181" t="s">
        <v>947</v>
      </c>
      <c r="C181" t="s">
        <v>947</v>
      </c>
      <c r="D181">
        <v>41639000</v>
      </c>
    </row>
    <row r="182" spans="1:4">
      <c r="A182">
        <v>181</v>
      </c>
      <c r="B182" t="s">
        <v>947</v>
      </c>
      <c r="C182" t="s">
        <v>957</v>
      </c>
      <c r="D182">
        <v>41639101</v>
      </c>
    </row>
    <row r="183" spans="1:4">
      <c r="A183">
        <v>182</v>
      </c>
      <c r="B183" t="s">
        <v>947</v>
      </c>
      <c r="C183" t="s">
        <v>958</v>
      </c>
      <c r="D183">
        <v>41639408</v>
      </c>
    </row>
    <row r="184" spans="1:4">
      <c r="A184">
        <v>183</v>
      </c>
      <c r="B184" t="s">
        <v>947</v>
      </c>
      <c r="C184" t="s">
        <v>959</v>
      </c>
      <c r="D184">
        <v>41639434</v>
      </c>
    </row>
    <row r="185" spans="1:4">
      <c r="A185">
        <v>184</v>
      </c>
      <c r="B185" t="s">
        <v>947</v>
      </c>
      <c r="C185" t="s">
        <v>960</v>
      </c>
      <c r="D185">
        <v>41639404</v>
      </c>
    </row>
    <row r="186" spans="1:4">
      <c r="A186">
        <v>185</v>
      </c>
      <c r="B186" t="s">
        <v>947</v>
      </c>
      <c r="C186" t="s">
        <v>961</v>
      </c>
      <c r="D186">
        <v>41639444</v>
      </c>
    </row>
    <row r="187" spans="1:4">
      <c r="A187">
        <v>186</v>
      </c>
      <c r="B187" t="s">
        <v>962</v>
      </c>
      <c r="C187" t="s">
        <v>963</v>
      </c>
      <c r="D187">
        <v>41642404</v>
      </c>
    </row>
    <row r="188" spans="1:4">
      <c r="A188">
        <v>187</v>
      </c>
      <c r="B188" t="s">
        <v>962</v>
      </c>
      <c r="C188" t="s">
        <v>964</v>
      </c>
      <c r="D188">
        <v>41642424</v>
      </c>
    </row>
    <row r="189" spans="1:4">
      <c r="A189">
        <v>188</v>
      </c>
      <c r="B189" t="s">
        <v>962</v>
      </c>
      <c r="C189" t="s">
        <v>965</v>
      </c>
      <c r="D189">
        <v>41642408</v>
      </c>
    </row>
    <row r="190" spans="1:4">
      <c r="A190">
        <v>189</v>
      </c>
      <c r="B190" t="s">
        <v>962</v>
      </c>
      <c r="C190" t="s">
        <v>966</v>
      </c>
      <c r="D190">
        <v>41642420</v>
      </c>
    </row>
    <row r="191" spans="1:4">
      <c r="A191">
        <v>190</v>
      </c>
      <c r="B191" t="s">
        <v>962</v>
      </c>
      <c r="C191" t="s">
        <v>962</v>
      </c>
      <c r="D191">
        <v>41642000</v>
      </c>
    </row>
    <row r="192" spans="1:4">
      <c r="A192">
        <v>191</v>
      </c>
      <c r="B192" t="s">
        <v>962</v>
      </c>
      <c r="C192" t="s">
        <v>967</v>
      </c>
      <c r="D192">
        <v>41642101</v>
      </c>
    </row>
    <row r="193" spans="1:4">
      <c r="A193">
        <v>192</v>
      </c>
      <c r="B193" t="s">
        <v>962</v>
      </c>
      <c r="C193" t="s">
        <v>969</v>
      </c>
      <c r="D193">
        <v>41642436</v>
      </c>
    </row>
    <row r="194" spans="1:4">
      <c r="A194">
        <v>193</v>
      </c>
      <c r="B194" t="s">
        <v>962</v>
      </c>
      <c r="C194" t="s">
        <v>970</v>
      </c>
      <c r="D194">
        <v>41642440</v>
      </c>
    </row>
    <row r="195" spans="1:4">
      <c r="A195">
        <v>194</v>
      </c>
      <c r="B195" t="s">
        <v>971</v>
      </c>
      <c r="C195" t="s">
        <v>971</v>
      </c>
      <c r="D195">
        <v>41754000</v>
      </c>
    </row>
    <row r="196" spans="1:4">
      <c r="A196">
        <v>195</v>
      </c>
      <c r="B196" t="s">
        <v>972</v>
      </c>
      <c r="C196" t="s">
        <v>781</v>
      </c>
      <c r="D196">
        <v>41645410</v>
      </c>
    </row>
    <row r="197" spans="1:4">
      <c r="A197">
        <v>196</v>
      </c>
      <c r="B197" t="s">
        <v>972</v>
      </c>
      <c r="C197" t="s">
        <v>973</v>
      </c>
      <c r="D197">
        <v>41645412</v>
      </c>
    </row>
    <row r="198" spans="1:4">
      <c r="A198">
        <v>197</v>
      </c>
      <c r="B198" t="s">
        <v>972</v>
      </c>
      <c r="C198" t="s">
        <v>974</v>
      </c>
      <c r="D198">
        <v>41645416</v>
      </c>
    </row>
    <row r="199" spans="1:4">
      <c r="A199">
        <v>198</v>
      </c>
      <c r="B199" t="s">
        <v>972</v>
      </c>
      <c r="C199" t="s">
        <v>975</v>
      </c>
      <c r="D199">
        <v>41645472</v>
      </c>
    </row>
    <row r="200" spans="1:4">
      <c r="A200">
        <v>199</v>
      </c>
      <c r="B200" t="s">
        <v>972</v>
      </c>
      <c r="C200" t="s">
        <v>976</v>
      </c>
      <c r="D200">
        <v>41645408</v>
      </c>
    </row>
    <row r="201" spans="1:4">
      <c r="A201">
        <v>200</v>
      </c>
      <c r="B201" t="s">
        <v>972</v>
      </c>
      <c r="C201" t="s">
        <v>977</v>
      </c>
      <c r="D201">
        <v>41645456</v>
      </c>
    </row>
    <row r="202" spans="1:4">
      <c r="A202">
        <v>201</v>
      </c>
      <c r="B202" t="s">
        <v>972</v>
      </c>
      <c r="C202" t="s">
        <v>972</v>
      </c>
      <c r="D202">
        <v>41645000</v>
      </c>
    </row>
    <row r="203" spans="1:4">
      <c r="A203">
        <v>202</v>
      </c>
      <c r="B203" t="s">
        <v>972</v>
      </c>
      <c r="C203" t="s">
        <v>978</v>
      </c>
      <c r="D203">
        <v>41645101</v>
      </c>
    </row>
    <row r="204" spans="1:4">
      <c r="A204">
        <v>203</v>
      </c>
      <c r="B204" t="s">
        <v>972</v>
      </c>
      <c r="C204" t="s">
        <v>979</v>
      </c>
      <c r="D204">
        <v>41645432</v>
      </c>
    </row>
    <row r="205" spans="1:4">
      <c r="A205">
        <v>204</v>
      </c>
      <c r="B205" t="s">
        <v>972</v>
      </c>
      <c r="C205" t="s">
        <v>980</v>
      </c>
      <c r="D205">
        <v>41645477</v>
      </c>
    </row>
    <row r="206" spans="1:4">
      <c r="A206">
        <v>205</v>
      </c>
      <c r="B206" t="s">
        <v>981</v>
      </c>
      <c r="C206" t="s">
        <v>982</v>
      </c>
      <c r="D206">
        <v>41648154</v>
      </c>
    </row>
    <row r="207" spans="1:4">
      <c r="A207">
        <v>206</v>
      </c>
      <c r="B207" t="s">
        <v>981</v>
      </c>
      <c r="C207" t="s">
        <v>983</v>
      </c>
      <c r="D207">
        <v>41648430</v>
      </c>
    </row>
    <row r="208" spans="1:4">
      <c r="A208">
        <v>207</v>
      </c>
      <c r="B208" t="s">
        <v>981</v>
      </c>
      <c r="C208" t="s">
        <v>984</v>
      </c>
      <c r="D208">
        <v>41648105</v>
      </c>
    </row>
    <row r="209" spans="1:4">
      <c r="A209">
        <v>208</v>
      </c>
      <c r="B209" t="s">
        <v>981</v>
      </c>
      <c r="C209" t="s">
        <v>945</v>
      </c>
      <c r="D209">
        <v>41648108</v>
      </c>
    </row>
    <row r="210" spans="1:4">
      <c r="A210">
        <v>209</v>
      </c>
      <c r="B210" t="s">
        <v>981</v>
      </c>
      <c r="C210" t="s">
        <v>985</v>
      </c>
      <c r="D210">
        <v>41648418</v>
      </c>
    </row>
    <row r="211" spans="1:4">
      <c r="A211">
        <v>210</v>
      </c>
      <c r="B211" t="s">
        <v>981</v>
      </c>
      <c r="C211" t="s">
        <v>986</v>
      </c>
      <c r="D211">
        <v>41648160</v>
      </c>
    </row>
    <row r="212" spans="1:4">
      <c r="A212">
        <v>211</v>
      </c>
      <c r="B212" t="s">
        <v>981</v>
      </c>
      <c r="C212" t="s">
        <v>987</v>
      </c>
      <c r="D212">
        <v>41648443</v>
      </c>
    </row>
    <row r="213" spans="1:4">
      <c r="A213">
        <v>212</v>
      </c>
      <c r="B213" t="s">
        <v>981</v>
      </c>
      <c r="C213" t="s">
        <v>981</v>
      </c>
      <c r="D213">
        <v>41648000</v>
      </c>
    </row>
    <row r="214" spans="1:4">
      <c r="A214">
        <v>213</v>
      </c>
      <c r="B214" t="s">
        <v>981</v>
      </c>
      <c r="C214" t="s">
        <v>988</v>
      </c>
      <c r="D214">
        <v>41648101</v>
      </c>
    </row>
    <row r="215" spans="1:4">
      <c r="A215">
        <v>214</v>
      </c>
      <c r="B215" t="s">
        <v>981</v>
      </c>
      <c r="C215" t="s">
        <v>989</v>
      </c>
      <c r="D215">
        <v>41648444</v>
      </c>
    </row>
    <row r="216" spans="1:4">
      <c r="A216">
        <v>215</v>
      </c>
      <c r="B216" t="s">
        <v>981</v>
      </c>
      <c r="C216" t="s">
        <v>990</v>
      </c>
      <c r="D216">
        <v>41648164</v>
      </c>
    </row>
    <row r="217" spans="1:4">
      <c r="A217">
        <v>216</v>
      </c>
      <c r="B217" t="s">
        <v>981</v>
      </c>
      <c r="C217" t="s">
        <v>991</v>
      </c>
      <c r="D217">
        <v>41648165</v>
      </c>
    </row>
    <row r="218" spans="1:4">
      <c r="A218">
        <v>217</v>
      </c>
      <c r="B218" t="s">
        <v>981</v>
      </c>
      <c r="C218" t="s">
        <v>992</v>
      </c>
      <c r="D218">
        <v>41648170</v>
      </c>
    </row>
    <row r="219" spans="1:4">
      <c r="A219">
        <v>218</v>
      </c>
      <c r="B219" t="s">
        <v>981</v>
      </c>
      <c r="C219" t="s">
        <v>993</v>
      </c>
      <c r="D219">
        <v>41648464</v>
      </c>
    </row>
  </sheetData>
  <phoneticPr fontId="0"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modInfo">
    <tabColor indexed="47"/>
  </sheetPr>
  <dimension ref="A1:B36"/>
  <sheetViews>
    <sheetView showGridLines="0" workbookViewId="0"/>
  </sheetViews>
  <sheetFormatPr defaultRowHeight="15"/>
  <cols>
    <col min="1" max="1" width="3.7109375" customWidth="1"/>
    <col min="2" max="2" width="90.7109375" customWidth="1"/>
  </cols>
  <sheetData>
    <row r="1" spans="2:2">
      <c r="B1" t="s">
        <v>60</v>
      </c>
    </row>
    <row r="2" spans="2:2">
      <c r="B2" t="s">
        <v>503</v>
      </c>
    </row>
    <row r="3" spans="2:2">
      <c r="B3" t="s">
        <v>391</v>
      </c>
    </row>
    <row r="4" spans="2:2">
      <c r="B4" t="s">
        <v>605</v>
      </c>
    </row>
    <row r="5" spans="2:2">
      <c r="B5" t="s">
        <v>223</v>
      </c>
    </row>
    <row r="6" spans="2:2">
      <c r="B6" t="s">
        <v>267</v>
      </c>
    </row>
    <row r="7" spans="2:2">
      <c r="B7" t="s">
        <v>268</v>
      </c>
    </row>
    <row r="8" spans="2:2">
      <c r="B8" t="s">
        <v>269</v>
      </c>
    </row>
    <row r="9" spans="2:2">
      <c r="B9" t="s">
        <v>504</v>
      </c>
    </row>
    <row r="10" spans="2:2">
      <c r="B10" t="s">
        <v>768</v>
      </c>
    </row>
    <row r="11" spans="2:2">
      <c r="B11" t="s">
        <v>389</v>
      </c>
    </row>
    <row r="12" spans="2:2">
      <c r="B12" t="s">
        <v>182</v>
      </c>
    </row>
    <row r="13" spans="2:2">
      <c r="B13" t="s">
        <v>198</v>
      </c>
    </row>
    <row r="14" spans="2:2">
      <c r="B14" t="s">
        <v>251</v>
      </c>
    </row>
    <row r="15" spans="2:2">
      <c r="B15" t="s">
        <v>231</v>
      </c>
    </row>
    <row r="16" spans="2:2">
      <c r="B16" t="s">
        <v>207</v>
      </c>
    </row>
    <row r="17" spans="2:2">
      <c r="B17" t="s">
        <v>265</v>
      </c>
    </row>
    <row r="18" spans="2:2">
      <c r="B18" t="s">
        <v>266</v>
      </c>
    </row>
    <row r="19" spans="2:2">
      <c r="B19" t="s">
        <v>252</v>
      </c>
    </row>
    <row r="20" spans="2:2">
      <c r="B20" t="s">
        <v>293</v>
      </c>
    </row>
    <row r="21" spans="2:2">
      <c r="B21" t="s">
        <v>220</v>
      </c>
    </row>
    <row r="22" spans="2:2">
      <c r="B22" t="s">
        <v>222</v>
      </c>
    </row>
    <row r="24" spans="2:2">
      <c r="B24" t="s">
        <v>372</v>
      </c>
    </row>
    <row r="26" spans="2:2">
      <c r="B26" t="s">
        <v>333</v>
      </c>
    </row>
    <row r="27" spans="2:2">
      <c r="B27" t="s">
        <v>476</v>
      </c>
    </row>
    <row r="28" spans="2:2">
      <c r="B28" t="s">
        <v>475</v>
      </c>
    </row>
    <row r="29" spans="2:2">
      <c r="B29" t="s">
        <v>390</v>
      </c>
    </row>
    <row r="30" spans="2:2">
      <c r="B30" t="s">
        <v>604</v>
      </c>
    </row>
    <row r="32" spans="2:2">
      <c r="B32" t="s">
        <v>434</v>
      </c>
    </row>
    <row r="33" spans="1:2">
      <c r="A33">
        <v>1</v>
      </c>
      <c r="B33" t="s">
        <v>435</v>
      </c>
    </row>
    <row r="34" spans="1:2">
      <c r="A34">
        <v>2</v>
      </c>
      <c r="B34" t="s">
        <v>436</v>
      </c>
    </row>
    <row r="35" spans="1:2">
      <c r="B35" t="s">
        <v>437</v>
      </c>
    </row>
    <row r="36" spans="1:2">
      <c r="B36" t="s">
        <v>438</v>
      </c>
    </row>
  </sheetData>
  <phoneticPr fontId="0"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sheetPr codeName="modList05">
    <tabColor rgb="FFFFCC99"/>
  </sheetPr>
  <dimension ref="A1"/>
  <sheetViews>
    <sheetView showGridLines="0"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List02">
    <tabColor rgb="FFCCCCFF"/>
  </sheetPr>
  <dimension ref="A1:W44"/>
  <sheetViews>
    <sheetView showGridLines="0" topLeftCell="C4" zoomScale="80" zoomScaleNormal="80" workbookViewId="0">
      <selection activeCell="D5" sqref="D5:J5"/>
    </sheetView>
  </sheetViews>
  <sheetFormatPr defaultRowHeight="15"/>
  <cols>
    <col min="1" max="2" width="3.7109375" hidden="1" customWidth="1"/>
    <col min="3" max="3" width="3.7109375" bestFit="1" customWidth="1"/>
    <col min="4" max="4" width="6.140625" customWidth="1"/>
    <col min="5" max="5" width="50.7109375" customWidth="1"/>
    <col min="6" max="6" width="33.85546875" customWidth="1"/>
    <col min="7" max="7" width="8.5703125" customWidth="1"/>
    <col min="8" max="8" width="3.7109375" customWidth="1"/>
    <col min="9" max="9" width="5.42578125" customWidth="1"/>
    <col min="10" max="10" width="47.85546875" customWidth="1"/>
    <col min="11" max="12" width="3.7109375" customWidth="1"/>
    <col min="13" max="13" width="5.7109375" customWidth="1"/>
    <col min="14" max="14" width="28.140625" customWidth="1"/>
    <col min="15" max="16" width="3.7109375" customWidth="1"/>
    <col min="17" max="17" width="5.7109375" customWidth="1"/>
    <col min="18" max="18" width="34.42578125" customWidth="1"/>
    <col min="19" max="20" width="3.7109375" customWidth="1"/>
    <col min="21" max="21" width="5.7109375" customWidth="1"/>
    <col min="22" max="22" width="34.42578125" customWidth="1"/>
    <col min="23" max="23" width="30.7109375" customWidth="1"/>
    <col min="24" max="24" width="3.7109375" customWidth="1"/>
  </cols>
  <sheetData>
    <row r="1" spans="4:10" ht="11.25" hidden="1" customHeight="1"/>
    <row r="2" spans="4:10" ht="11.25" hidden="1" customHeight="1"/>
    <row r="3" spans="4:10" ht="11.25" hidden="1" customHeight="1"/>
    <row r="4" spans="4:10" ht="3" customHeight="1"/>
    <row r="5" spans="4:10" ht="38.25" customHeight="1">
      <c r="D5" s="1" t="s">
        <v>713</v>
      </c>
      <c r="E5" s="1"/>
      <c r="F5" s="1"/>
      <c r="G5" s="1"/>
      <c r="H5" s="1"/>
      <c r="I5" s="1"/>
      <c r="J5" s="1"/>
    </row>
    <row r="6" spans="4:10" ht="3" customHeight="1">
      <c r="D6" s="1"/>
      <c r="E6" s="1"/>
      <c r="F6" s="1"/>
      <c r="G6" s="1"/>
      <c r="H6" s="1"/>
      <c r="I6" s="1"/>
      <c r="J6" s="1"/>
    </row>
    <row r="7" spans="4:10" ht="5.25" hidden="1" customHeight="1">
      <c r="E7" s="1"/>
      <c r="F7" s="1"/>
      <c r="G7" s="1"/>
      <c r="H7" s="1"/>
      <c r="I7" s="1"/>
      <c r="J7" s="1"/>
    </row>
    <row r="8" spans="4:10" ht="5.25" hidden="1" customHeight="1">
      <c r="E8" s="1"/>
      <c r="F8" s="1"/>
      <c r="G8" s="1"/>
      <c r="H8" s="1"/>
      <c r="I8" s="1"/>
      <c r="J8" s="1"/>
    </row>
    <row r="9" spans="4:10" ht="5.25" hidden="1" customHeight="1">
      <c r="E9" s="1"/>
      <c r="F9" s="1"/>
      <c r="G9" s="1"/>
      <c r="H9" s="1"/>
      <c r="I9" s="1"/>
      <c r="J9" s="1"/>
    </row>
    <row r="10" spans="4:10" hidden="1">
      <c r="E10" s="1"/>
      <c r="F10" s="1"/>
    </row>
    <row r="11" spans="4:10" ht="18.75" hidden="1" customHeight="1">
      <c r="E11" s="1" t="s">
        <v>720</v>
      </c>
      <c r="F11" s="1"/>
      <c r="G11" t="s">
        <v>85</v>
      </c>
    </row>
    <row r="12" spans="4:10" hidden="1">
      <c r="E12" s="1" t="s">
        <v>721</v>
      </c>
      <c r="F12" s="1"/>
      <c r="G12" t="s">
        <v>85</v>
      </c>
    </row>
    <row r="13" spans="4:10" ht="5.25" hidden="1" customHeight="1">
      <c r="E13" s="1"/>
      <c r="F13" s="1"/>
    </row>
    <row r="14" spans="4:10" ht="5.25" hidden="1" customHeight="1"/>
    <row r="15" spans="4:10" ht="5.25" hidden="1" customHeight="1"/>
    <row r="16" spans="4:10" ht="3" customHeight="1"/>
    <row r="17" spans="1:23" ht="27" customHeight="1">
      <c r="D17" s="1" t="s">
        <v>92</v>
      </c>
      <c r="E17" s="1" t="s">
        <v>297</v>
      </c>
      <c r="F17" s="1" t="s">
        <v>80</v>
      </c>
      <c r="G17" s="1" t="s">
        <v>439</v>
      </c>
      <c r="H17" s="1" t="s">
        <v>92</v>
      </c>
      <c r="I17" s="1"/>
      <c r="J17" s="1" t="s">
        <v>20</v>
      </c>
      <c r="K17" s="1" t="s">
        <v>479</v>
      </c>
      <c r="L17" s="1"/>
      <c r="M17" s="1"/>
      <c r="N17" s="1"/>
      <c r="O17" s="1" t="s">
        <v>711</v>
      </c>
      <c r="P17" s="1"/>
      <c r="Q17" s="1"/>
      <c r="R17" s="1"/>
      <c r="S17" s="1" t="s">
        <v>712</v>
      </c>
      <c r="T17" s="1"/>
      <c r="U17" s="1"/>
      <c r="V17" s="1"/>
      <c r="W17" s="1" t="s">
        <v>244</v>
      </c>
    </row>
    <row r="18" spans="1:23" ht="30.75" customHeight="1">
      <c r="D18" s="1"/>
      <c r="E18" s="1"/>
      <c r="F18" s="1"/>
      <c r="G18" s="1"/>
      <c r="H18" s="1"/>
      <c r="I18" s="1"/>
      <c r="J18" s="1"/>
      <c r="K18" t="s">
        <v>300</v>
      </c>
      <c r="L18" s="1" t="s">
        <v>92</v>
      </c>
      <c r="M18" s="1"/>
      <c r="N18" t="s">
        <v>230</v>
      </c>
      <c r="O18" t="s">
        <v>300</v>
      </c>
      <c r="P18" s="1" t="s">
        <v>92</v>
      </c>
      <c r="Q18" s="1"/>
      <c r="R18" t="s">
        <v>230</v>
      </c>
      <c r="S18" t="s">
        <v>300</v>
      </c>
      <c r="T18" s="1" t="s">
        <v>92</v>
      </c>
      <c r="U18" s="1"/>
      <c r="V18" t="s">
        <v>400</v>
      </c>
      <c r="W18" s="1"/>
    </row>
    <row r="19" spans="1:23" ht="12" customHeight="1">
      <c r="D19" t="s">
        <v>93</v>
      </c>
      <c r="E19" t="s">
        <v>49</v>
      </c>
      <c r="F19" t="s">
        <v>50</v>
      </c>
      <c r="G19" t="s">
        <v>51</v>
      </c>
      <c r="H19" s="1" t="s">
        <v>68</v>
      </c>
      <c r="I19" s="1"/>
      <c r="J19" t="s">
        <v>69</v>
      </c>
      <c r="K19" t="s">
        <v>183</v>
      </c>
      <c r="L19" s="1" t="s">
        <v>184</v>
      </c>
      <c r="M19" s="1"/>
      <c r="N19" t="s">
        <v>208</v>
      </c>
      <c r="O19" t="s">
        <v>209</v>
      </c>
      <c r="P19" s="1" t="s">
        <v>210</v>
      </c>
      <c r="Q19" s="1"/>
      <c r="R19" t="s">
        <v>211</v>
      </c>
      <c r="S19" t="s">
        <v>210</v>
      </c>
      <c r="T19" s="1" t="s">
        <v>211</v>
      </c>
      <c r="U19" s="1"/>
      <c r="V19" t="s">
        <v>212</v>
      </c>
      <c r="W19" t="s">
        <v>213</v>
      </c>
    </row>
    <row r="20" spans="1:23" ht="14.25" hidden="1" customHeight="1">
      <c r="D20">
        <v>0</v>
      </c>
    </row>
    <row r="21" spans="1:23" ht="17.100000000000001" customHeight="1">
      <c r="A21">
        <v>13</v>
      </c>
      <c r="D21" s="1">
        <v>1</v>
      </c>
      <c r="E21" s="1" t="s">
        <v>772</v>
      </c>
      <c r="F21" s="1" t="s">
        <v>1694</v>
      </c>
      <c r="G21" s="1" t="s">
        <v>85</v>
      </c>
      <c r="H21" s="1"/>
      <c r="I21" s="1">
        <v>1</v>
      </c>
      <c r="J21" s="1" t="s">
        <v>1695</v>
      </c>
      <c r="K21" s="1" t="s">
        <v>84</v>
      </c>
      <c r="L21" s="1"/>
      <c r="M21" s="1" t="s">
        <v>93</v>
      </c>
      <c r="N21" s="1" t="s">
        <v>1692</v>
      </c>
      <c r="O21" s="1" t="s">
        <v>85</v>
      </c>
      <c r="P21" s="1"/>
      <c r="Q21" s="1" t="s">
        <v>93</v>
      </c>
      <c r="R21" s="1"/>
      <c r="S21" s="1" t="s">
        <v>85</v>
      </c>
      <c r="U21" t="s">
        <v>93</v>
      </c>
    </row>
    <row r="22" spans="1:23" ht="17.100000000000001" customHeight="1">
      <c r="D22" s="1"/>
      <c r="E22" s="1"/>
      <c r="F22" s="1"/>
      <c r="G22" s="1"/>
      <c r="H22" s="1"/>
      <c r="I22" s="1"/>
      <c r="J22" s="1"/>
      <c r="K22" s="1"/>
      <c r="L22" s="1"/>
      <c r="M22" s="1"/>
      <c r="N22" s="1"/>
      <c r="O22" s="1"/>
      <c r="P22" s="1"/>
      <c r="Q22" s="1"/>
      <c r="R22" s="1"/>
      <c r="S22" s="1"/>
    </row>
    <row r="23" spans="1:23" ht="17.100000000000001" customHeight="1">
      <c r="D23" s="1"/>
      <c r="E23" s="1"/>
      <c r="F23" s="1"/>
      <c r="G23" s="1"/>
      <c r="H23" s="1"/>
      <c r="I23" s="1"/>
      <c r="J23" s="1"/>
      <c r="K23" s="1"/>
      <c r="L23" s="1"/>
      <c r="M23" s="1"/>
      <c r="N23" s="1"/>
      <c r="O23" s="1"/>
    </row>
    <row r="24" spans="1:23" ht="15" customHeight="1">
      <c r="D24" s="1"/>
      <c r="E24" s="1"/>
      <c r="F24" s="1"/>
      <c r="G24" s="1"/>
      <c r="H24" s="1"/>
      <c r="I24" s="1"/>
      <c r="J24" s="1"/>
      <c r="K24" s="1"/>
    </row>
    <row r="25" spans="1:23" ht="17.100000000000001" customHeight="1">
      <c r="A25" t="s">
        <v>1693</v>
      </c>
      <c r="D25" s="1"/>
      <c r="E25" s="1"/>
      <c r="F25" s="1"/>
      <c r="G25" s="1"/>
      <c r="H25" s="1"/>
      <c r="I25" s="1">
        <v>2</v>
      </c>
      <c r="J25" s="1" t="s">
        <v>1696</v>
      </c>
      <c r="K25" s="1" t="s">
        <v>84</v>
      </c>
      <c r="L25" s="1"/>
      <c r="M25" s="1" t="s">
        <v>93</v>
      </c>
      <c r="N25" s="1" t="s">
        <v>1692</v>
      </c>
      <c r="O25" s="1" t="s">
        <v>85</v>
      </c>
      <c r="P25" s="1"/>
      <c r="Q25" s="1" t="s">
        <v>93</v>
      </c>
      <c r="R25" s="1"/>
      <c r="S25" s="1" t="s">
        <v>85</v>
      </c>
      <c r="U25" t="s">
        <v>93</v>
      </c>
    </row>
    <row r="26" spans="1:23" ht="17.100000000000001" customHeight="1">
      <c r="D26" s="1"/>
      <c r="E26" s="1"/>
      <c r="F26" s="1"/>
      <c r="G26" s="1"/>
      <c r="H26" s="1"/>
      <c r="I26" s="1"/>
      <c r="J26" s="1"/>
      <c r="K26" s="1"/>
      <c r="L26" s="1"/>
      <c r="M26" s="1"/>
      <c r="N26" s="1"/>
      <c r="O26" s="1"/>
      <c r="P26" s="1"/>
      <c r="Q26" s="1"/>
      <c r="R26" s="1"/>
      <c r="S26" s="1"/>
    </row>
    <row r="27" spans="1:23" ht="17.100000000000001" customHeight="1">
      <c r="D27" s="1"/>
      <c r="E27" s="1"/>
      <c r="F27" s="1"/>
      <c r="G27" s="1"/>
      <c r="H27" s="1"/>
      <c r="I27" s="1"/>
      <c r="J27" s="1"/>
      <c r="K27" s="1"/>
      <c r="L27" s="1"/>
      <c r="M27" s="1"/>
      <c r="N27" s="1"/>
      <c r="O27" s="1"/>
    </row>
    <row r="28" spans="1:23" ht="15" customHeight="1">
      <c r="D28" s="1"/>
      <c r="E28" s="1"/>
      <c r="F28" s="1"/>
      <c r="G28" s="1"/>
      <c r="H28" s="1"/>
      <c r="I28" s="1"/>
      <c r="J28" s="1"/>
      <c r="K28" s="1"/>
    </row>
    <row r="29" spans="1:23" ht="15" customHeight="1">
      <c r="D29" s="1"/>
      <c r="E29" s="1"/>
      <c r="F29" s="1"/>
      <c r="G29" s="1"/>
    </row>
    <row r="30" spans="1:23" ht="17.100000000000001" customHeight="1"/>
    <row r="31" spans="1:23" ht="3" customHeight="1"/>
    <row r="32" spans="1:23" ht="11.25" hidden="1" customHeight="1"/>
    <row r="33" spans="5:23" ht="0.95" customHeight="1"/>
    <row r="34" spans="5:23" ht="23.25" customHeight="1"/>
    <row r="35" spans="5:23" ht="3" customHeight="1"/>
    <row r="36" spans="5:23" ht="17.100000000000001" customHeight="1">
      <c r="E36" s="1" t="s">
        <v>737</v>
      </c>
      <c r="F36" s="1"/>
      <c r="G36" s="1"/>
      <c r="H36" s="1"/>
      <c r="I36" s="1"/>
      <c r="J36" s="1"/>
      <c r="K36" s="1"/>
      <c r="L36" s="1"/>
      <c r="M36" s="1"/>
      <c r="N36" s="1"/>
      <c r="O36" s="1"/>
      <c r="P36" s="1"/>
      <c r="Q36" s="1"/>
      <c r="R36" s="1"/>
      <c r="S36" s="1"/>
      <c r="T36" s="1"/>
      <c r="U36" s="1"/>
      <c r="V36" s="1"/>
      <c r="W36" s="1"/>
    </row>
    <row r="37" spans="5:23" ht="36.950000000000003" customHeight="1">
      <c r="E37" s="1" t="s">
        <v>739</v>
      </c>
      <c r="F37" s="1"/>
      <c r="G37" s="1"/>
      <c r="H37" s="1"/>
      <c r="I37" s="1"/>
      <c r="J37" s="1"/>
      <c r="K37" s="1"/>
      <c r="L37" s="1"/>
      <c r="M37" s="1"/>
      <c r="N37" s="1"/>
      <c r="O37" s="1"/>
      <c r="P37" s="1"/>
      <c r="Q37" s="1"/>
      <c r="R37" s="1"/>
      <c r="S37" s="1"/>
      <c r="T37" s="1"/>
      <c r="U37" s="1"/>
      <c r="V37" s="1"/>
      <c r="W37" s="1"/>
    </row>
    <row r="38" spans="5:23" ht="17.100000000000001" customHeight="1">
      <c r="E38" s="1" t="s">
        <v>740</v>
      </c>
      <c r="F38" s="1"/>
      <c r="G38" s="1"/>
      <c r="H38" s="1"/>
      <c r="I38" s="1"/>
      <c r="J38" s="1"/>
      <c r="K38" s="1"/>
      <c r="L38" s="1"/>
      <c r="M38" s="1"/>
      <c r="N38" s="1"/>
      <c r="O38" s="1"/>
      <c r="P38" s="1"/>
      <c r="Q38" s="1"/>
      <c r="R38" s="1"/>
      <c r="S38" s="1"/>
      <c r="T38" s="1"/>
      <c r="U38" s="1"/>
      <c r="V38" s="1"/>
      <c r="W38" s="1"/>
    </row>
    <row r="39" spans="5:23" ht="27" customHeight="1">
      <c r="E39" s="1" t="s">
        <v>741</v>
      </c>
      <c r="F39" s="1"/>
      <c r="G39" s="1"/>
      <c r="H39" s="1"/>
      <c r="I39" s="1"/>
      <c r="J39" s="1"/>
      <c r="K39" s="1"/>
      <c r="L39" s="1"/>
      <c r="M39" s="1"/>
      <c r="N39" s="1"/>
      <c r="O39" s="1"/>
      <c r="P39" s="1"/>
      <c r="Q39" s="1"/>
      <c r="R39" s="1"/>
      <c r="S39" s="1"/>
      <c r="T39" s="1"/>
      <c r="U39" s="1"/>
      <c r="V39" s="1"/>
      <c r="W39" s="1"/>
    </row>
    <row r="40" spans="5:23" ht="17.100000000000001" customHeight="1">
      <c r="E40" s="1" t="s">
        <v>742</v>
      </c>
      <c r="F40" s="1"/>
      <c r="G40" s="1"/>
      <c r="H40" s="1"/>
      <c r="I40" s="1"/>
      <c r="J40" s="1"/>
      <c r="K40" s="1"/>
      <c r="L40" s="1"/>
      <c r="M40" s="1"/>
      <c r="N40" s="1"/>
      <c r="O40" s="1"/>
      <c r="P40" s="1"/>
      <c r="Q40" s="1"/>
      <c r="R40" s="1"/>
      <c r="S40" s="1"/>
      <c r="T40" s="1"/>
      <c r="U40" s="1"/>
      <c r="V40" s="1"/>
      <c r="W40" s="1"/>
    </row>
    <row r="41" spans="5:23" ht="15" customHeight="1"/>
    <row r="42" spans="5:23" ht="15" customHeight="1">
      <c r="E42" s="1" t="s">
        <v>738</v>
      </c>
      <c r="F42" s="1"/>
      <c r="G42" s="1"/>
      <c r="H42" s="1"/>
      <c r="I42" s="1"/>
      <c r="J42" s="1"/>
      <c r="K42" s="1"/>
      <c r="L42" s="1"/>
      <c r="M42" s="1"/>
      <c r="N42" s="1"/>
      <c r="O42" s="1"/>
      <c r="P42" s="1"/>
      <c r="Q42" s="1"/>
      <c r="R42" s="1"/>
      <c r="S42" s="1"/>
      <c r="T42" s="1"/>
      <c r="U42" s="1"/>
      <c r="V42" s="1"/>
      <c r="W42" s="1"/>
    </row>
    <row r="43" spans="5:23" ht="17.100000000000001" customHeight="1">
      <c r="E43" s="1" t="s">
        <v>743</v>
      </c>
      <c r="F43" s="1"/>
      <c r="G43" s="1"/>
      <c r="H43" s="1"/>
      <c r="I43" s="1"/>
      <c r="J43" s="1"/>
      <c r="K43" s="1"/>
      <c r="L43" s="1"/>
      <c r="M43" s="1"/>
      <c r="N43" s="1"/>
      <c r="O43" s="1"/>
      <c r="P43" s="1"/>
      <c r="Q43" s="1"/>
      <c r="R43" s="1"/>
      <c r="S43" s="1"/>
      <c r="T43" s="1"/>
      <c r="U43" s="1"/>
      <c r="V43" s="1"/>
      <c r="W43" s="1"/>
    </row>
    <row r="44" spans="5:23" ht="17.100000000000001" customHeight="1">
      <c r="E44" s="1" t="s">
        <v>744</v>
      </c>
      <c r="F44" s="1"/>
      <c r="G44" s="1"/>
      <c r="H44" s="1"/>
      <c r="I44" s="1"/>
      <c r="J44" s="1"/>
      <c r="K44" s="1"/>
      <c r="L44" s="1"/>
      <c r="M44" s="1"/>
      <c r="N44" s="1"/>
      <c r="O44" s="1"/>
      <c r="P44" s="1"/>
      <c r="Q44" s="1"/>
      <c r="R44" s="1"/>
      <c r="S44" s="1"/>
      <c r="T44" s="1"/>
      <c r="U44" s="1"/>
      <c r="V44" s="1"/>
      <c r="W44" s="1"/>
    </row>
  </sheetData>
  <sheetProtection sheet="1" objects="1" scenarios="1" formatColumns="0" formatRows="0"/>
  <dataConsolidate/>
  <mergeCells count="65">
    <mergeCell ref="I25:I28"/>
    <mergeCell ref="J25:J28"/>
    <mergeCell ref="K25:K28"/>
    <mergeCell ref="L25:L27"/>
    <mergeCell ref="M25:M27"/>
    <mergeCell ref="N25:N27"/>
    <mergeCell ref="O25:O27"/>
    <mergeCell ref="P25:P26"/>
    <mergeCell ref="Q25:Q26"/>
    <mergeCell ref="R25:R26"/>
    <mergeCell ref="S25:S26"/>
    <mergeCell ref="P21:P22"/>
    <mergeCell ref="Q21:Q22"/>
    <mergeCell ref="R21:R22"/>
    <mergeCell ref="S21:S22"/>
    <mergeCell ref="K21:K24"/>
    <mergeCell ref="L21:L23"/>
    <mergeCell ref="M21:M23"/>
    <mergeCell ref="N21:N23"/>
    <mergeCell ref="O21:O23"/>
    <mergeCell ref="D21:D29"/>
    <mergeCell ref="E21:E29"/>
    <mergeCell ref="F21:F29"/>
    <mergeCell ref="G21:G29"/>
    <mergeCell ref="H21:H24"/>
    <mergeCell ref="H25:H28"/>
    <mergeCell ref="E42:W42"/>
    <mergeCell ref="E43:W43"/>
    <mergeCell ref="E44:W44"/>
    <mergeCell ref="E36:W36"/>
    <mergeCell ref="E37:W37"/>
    <mergeCell ref="E38:W38"/>
    <mergeCell ref="E39:W39"/>
    <mergeCell ref="G8:J8"/>
    <mergeCell ref="J17:J18"/>
    <mergeCell ref="H19:I19"/>
    <mergeCell ref="L19:M19"/>
    <mergeCell ref="E40:W40"/>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0"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5:G26 K25:K26 O25:O26 S25:S26"/>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5:N27">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R21:R22 V21:W21 V25:W25 R25:R26 J21 J25">
      <formula1>900</formula1>
    </dataValidation>
    <dataValidation type="list" allowBlank="1" showInputMessage="1" showErrorMessage="1" errorTitle="Ошибка" error="Выберите значение из списка" prompt="Выберите значение из списка" sqref="E25:E26">
      <formula1>kind_group_rates_load_filter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sheetPr codeName="modList06">
    <tabColor indexed="47"/>
  </sheetPr>
  <dimension ref="A1"/>
  <sheetViews>
    <sheetView showGridLines="0" workbookViewId="0"/>
  </sheetViews>
  <sheetFormatPr defaultRowHeight="15"/>
  <sheetData/>
  <phoneticPr fontId="0"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sheetPr codeName="modList07">
    <tabColor indexed="47"/>
  </sheetPr>
  <dimension ref="A1"/>
  <sheetViews>
    <sheetView showGridLines="0" workbookViewId="0"/>
  </sheetViews>
  <sheetFormatPr defaultRowHeight="15"/>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sheetPr codeName="modList11">
    <tabColor indexed="47"/>
  </sheetPr>
  <dimension ref="A1"/>
  <sheetViews>
    <sheetView showGridLines="0" workbookViewId="0"/>
  </sheetViews>
  <sheetFormatPr defaultRowHeight="15"/>
  <sheetData/>
  <sheetProtection formatColumns="0" formatRows="0"/>
  <phoneticPr fontId="0"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sheetPr codeName="modList12">
    <tabColor indexed="47"/>
  </sheetPr>
  <dimension ref="A1"/>
  <sheetViews>
    <sheetView showGridLines="0" workbookViewId="0"/>
  </sheetViews>
  <sheetFormatPr defaultRowHeight="15"/>
  <sheetData/>
  <pageMargins left="0.7" right="0.7" top="0.75" bottom="0.75" header="0.3" footer="0.3"/>
</worksheet>
</file>

<file path=xl/worksheets/sheet74.xml><?xml version="1.0" encoding="utf-8"?>
<worksheet xmlns="http://schemas.openxmlformats.org/spreadsheetml/2006/main" xmlns:r="http://schemas.openxmlformats.org/officeDocument/2006/relationships">
  <sheetPr codeName="modfrmDateChoose">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modComm">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modThisWorkbook">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sheetPr codeName="modfrmReestrMR">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modfrmCheckUpdates">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List05_1">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93</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30.11.2022</v>
      </c>
      <c r="I7" t="s">
        <v>493</v>
      </c>
    </row>
    <row r="8" spans="1:10">
      <c r="A8" s="1">
        <v>1</v>
      </c>
      <c r="F8" t="str">
        <f>"2." &amp;mergeValue(A8)</f>
        <v>2.1</v>
      </c>
      <c r="G8" t="s">
        <v>494</v>
      </c>
      <c r="I8" t="s">
        <v>591</v>
      </c>
    </row>
    <row r="9" spans="1:10">
      <c r="A9" s="1"/>
      <c r="F9" t="str">
        <f>"3." &amp;mergeValue(A9)</f>
        <v>3.1</v>
      </c>
      <c r="G9" t="s">
        <v>495</v>
      </c>
      <c r="I9" t="s">
        <v>589</v>
      </c>
    </row>
    <row r="10" spans="1:10">
      <c r="A10" s="1"/>
      <c r="F10" t="str">
        <f>"4."&amp;mergeValue(A10)</f>
        <v>4.1</v>
      </c>
      <c r="G10" t="s">
        <v>496</v>
      </c>
      <c r="H10" t="s">
        <v>458</v>
      </c>
    </row>
    <row r="11" spans="1:10">
      <c r="A11" s="1"/>
      <c r="B11" s="1">
        <v>1</v>
      </c>
      <c r="F11" t="str">
        <f>"4."&amp;mergeValue(A11) &amp;"."&amp;mergeValue(B11)</f>
        <v>4.1.1</v>
      </c>
      <c r="G11" t="s">
        <v>593</v>
      </c>
      <c r="H11" t="str">
        <f>IF(region_name="","",region_name)</f>
        <v>Ленинградская область</v>
      </c>
      <c r="I11" t="s">
        <v>499</v>
      </c>
    </row>
    <row r="12" spans="1:10">
      <c r="A12" s="1"/>
      <c r="B12" s="1"/>
      <c r="C12" s="1">
        <v>1</v>
      </c>
      <c r="F12" t="str">
        <f>"4."&amp;mergeValue(A12) &amp;"."&amp;mergeValue(B12)&amp;"."&amp;mergeValue(C12)</f>
        <v>4.1.1.1</v>
      </c>
      <c r="G12" t="s">
        <v>497</v>
      </c>
      <c r="I12" t="s">
        <v>500</v>
      </c>
    </row>
    <row r="13" spans="1:10" ht="39" customHeight="1">
      <c r="A13" s="1"/>
      <c r="B13" s="1"/>
      <c r="C13" s="1"/>
      <c r="D13">
        <v>1</v>
      </c>
      <c r="F13" t="str">
        <f>"4."&amp;mergeValue(A13) &amp;"."&amp;mergeValue(B13)&amp;"."&amp;mergeValue(C13)&amp;"."&amp;mergeValue(D13)</f>
        <v>4.1.1.1.1</v>
      </c>
      <c r="G13" t="s">
        <v>498</v>
      </c>
      <c r="I13" s="1" t="s">
        <v>592</v>
      </c>
    </row>
    <row r="14" spans="1:10">
      <c r="A14" s="1"/>
      <c r="B14" s="1"/>
      <c r="C14" s="1"/>
      <c r="G14" t="s">
        <v>4</v>
      </c>
      <c r="I14" s="1"/>
    </row>
    <row r="15" spans="1:10">
      <c r="A15" s="1"/>
      <c r="B15" s="1"/>
      <c r="G15" t="s">
        <v>403</v>
      </c>
    </row>
    <row r="16" spans="1:10">
      <c r="A16" s="1"/>
      <c r="G16" t="s">
        <v>506</v>
      </c>
    </row>
    <row r="17" spans="7:8">
      <c r="G17" t="s">
        <v>505</v>
      </c>
    </row>
    <row r="18" spans="7:8" ht="3" customHeight="1"/>
    <row r="19" spans="7:8" ht="15" customHeight="1">
      <c r="G19" s="1" t="s">
        <v>594</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List06_1">
    <tabColor rgb="FFEAEBEE"/>
    <pageSetUpPr fitToPage="1"/>
  </sheetPr>
  <dimension ref="A1:Z34"/>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5" width="29.7109375" hidden="1" customWidth="1"/>
    <col min="16"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6" max="26" width="11.140625" customWidth="1"/>
  </cols>
  <sheetData>
    <row r="1" spans="12:23" hidden="1"/>
    <row r="2" spans="12:23" hidden="1"/>
    <row r="3" spans="12:23" hidden="1"/>
    <row r="4" spans="12:23" ht="3" customHeight="1"/>
    <row r="5" spans="12:23" ht="22.5" customHeight="1">
      <c r="L5" s="1" t="s">
        <v>632</v>
      </c>
      <c r="M5" s="1"/>
      <c r="N5" s="1"/>
      <c r="O5" s="1"/>
      <c r="P5" s="1"/>
      <c r="Q5" s="1"/>
      <c r="R5" s="1"/>
      <c r="S5" s="1"/>
      <c r="T5" s="1"/>
    </row>
    <row r="6" spans="12:23" ht="3" customHeight="1"/>
    <row r="7" spans="12:23">
      <c r="M7" t="s">
        <v>502</v>
      </c>
      <c r="O7" s="1" t="str">
        <f>IF(NameOrPr_ch="",IF(NameOrPr="","",NameOrPr),NameOrPr_ch)</f>
        <v>Комитет по тарифам и ценовой политике ЛО</v>
      </c>
      <c r="P7" s="1"/>
      <c r="Q7" s="1"/>
      <c r="R7" s="1"/>
      <c r="S7" s="1"/>
      <c r="T7" s="1"/>
    </row>
    <row r="8" spans="12:23">
      <c r="M8" t="s">
        <v>597</v>
      </c>
      <c r="O8" s="1" t="str">
        <f>IF(datePr_ch="",IF(datePr="","",datePr),datePr_ch)</f>
        <v>16.11.2022</v>
      </c>
      <c r="P8" s="1"/>
      <c r="Q8" s="1"/>
      <c r="R8" s="1"/>
      <c r="S8" s="1"/>
      <c r="T8" s="1"/>
    </row>
    <row r="9" spans="12:23">
      <c r="M9" t="s">
        <v>596</v>
      </c>
      <c r="O9" s="1" t="str">
        <f>IF(numberPr_ch="",IF(numberPr="","",numberPr),numberPr_ch)</f>
        <v>№132-п от 16.11.2022 г.; №529-п от 28.11.2022 г.</v>
      </c>
      <c r="P9" s="1"/>
      <c r="Q9" s="1"/>
      <c r="R9" s="1"/>
      <c r="S9" s="1"/>
      <c r="T9" s="1"/>
    </row>
    <row r="10" spans="12:23">
      <c r="M10" t="s">
        <v>501</v>
      </c>
      <c r="O10" s="1" t="str">
        <f>IF(IstPub_ch="",IF(IstPub="","",IstPub),IstPub_ch)</f>
        <v>https://tarif.lenobl.ru</v>
      </c>
      <c r="P10" s="1"/>
      <c r="Q10" s="1"/>
      <c r="R10" s="1"/>
      <c r="S10" s="1"/>
      <c r="T10" s="1"/>
    </row>
    <row r="11" spans="12:23" hidden="1">
      <c r="L11" s="1"/>
      <c r="M11" s="1"/>
      <c r="U11" t="s">
        <v>373</v>
      </c>
    </row>
    <row r="12" spans="12:23">
      <c r="O12" s="1"/>
      <c r="P12" s="1"/>
      <c r="Q12" s="1"/>
      <c r="R12" s="1"/>
      <c r="S12" s="1"/>
      <c r="T12" s="1"/>
      <c r="U12" s="1"/>
    </row>
    <row r="13" spans="12:23">
      <c r="L13" s="1" t="s">
        <v>454</v>
      </c>
      <c r="M13" s="1"/>
      <c r="N13" s="1"/>
      <c r="O13" s="1"/>
      <c r="P13" s="1"/>
      <c r="Q13" s="1"/>
      <c r="R13" s="1"/>
      <c r="S13" s="1"/>
      <c r="T13" s="1"/>
      <c r="U13" s="1"/>
      <c r="V13" s="1"/>
      <c r="W13" s="1" t="s">
        <v>455</v>
      </c>
    </row>
    <row r="14" spans="12:23" ht="14.25" customHeight="1">
      <c r="L14" s="1" t="s">
        <v>92</v>
      </c>
      <c r="M14" s="1" t="s">
        <v>640</v>
      </c>
      <c r="O14" s="1" t="s">
        <v>642</v>
      </c>
      <c r="P14" s="1"/>
      <c r="Q14" s="1"/>
      <c r="R14" s="1"/>
      <c r="S14" s="1"/>
      <c r="T14" s="1"/>
      <c r="U14" s="1" t="s">
        <v>341</v>
      </c>
      <c r="V14" s="1" t="s">
        <v>275</v>
      </c>
      <c r="W14" s="1"/>
    </row>
    <row r="15" spans="12:23" ht="14.25" customHeight="1">
      <c r="L15" s="1"/>
      <c r="M15" s="1"/>
      <c r="O15" s="1" t="s">
        <v>606</v>
      </c>
      <c r="P15" s="1" t="s">
        <v>271</v>
      </c>
      <c r="Q15" s="1"/>
      <c r="R15" s="1" t="s">
        <v>655</v>
      </c>
      <c r="S15" s="1"/>
      <c r="T15" s="1"/>
      <c r="U15" s="1"/>
      <c r="V15" s="1"/>
      <c r="W15" s="1"/>
    </row>
    <row r="16" spans="12:23" ht="33.75" customHeight="1">
      <c r="L16" s="1"/>
      <c r="M16" s="1"/>
      <c r="O16" s="1"/>
      <c r="P16" t="s">
        <v>607</v>
      </c>
      <c r="Q16" t="s">
        <v>6</v>
      </c>
      <c r="R16" t="s">
        <v>274</v>
      </c>
      <c r="S16" s="1" t="s">
        <v>273</v>
      </c>
      <c r="T16" s="1"/>
      <c r="U16" s="1"/>
      <c r="V16" s="1"/>
      <c r="W16" s="1"/>
    </row>
    <row r="17" spans="1:26">
      <c r="K17">
        <v>1</v>
      </c>
      <c r="L17" t="s">
        <v>93</v>
      </c>
      <c r="M17" t="s">
        <v>49</v>
      </c>
      <c r="N17" t="str">
        <f ca="1">OFFSET(N17,0,-1)</f>
        <v>2</v>
      </c>
      <c r="O17">
        <f ca="1">OFFSET(O17,0,-1)+1</f>
        <v>3</v>
      </c>
      <c r="P17">
        <f ca="1">OFFSET(P17,0,-1)+1</f>
        <v>4</v>
      </c>
      <c r="Q17">
        <f ca="1">OFFSET(Q17,0,-1)+1</f>
        <v>5</v>
      </c>
      <c r="R17">
        <f ca="1">OFFSET(R17,0,-1)+1</f>
        <v>6</v>
      </c>
      <c r="S17" s="1">
        <f ca="1">OFFSET(S17,0,-1)+1</f>
        <v>7</v>
      </c>
      <c r="T17" s="1"/>
      <c r="U17">
        <f ca="1">OFFSET(U17,0,-2)+1</f>
        <v>8</v>
      </c>
      <c r="V17">
        <f ca="1">OFFSET(V17,0,-1)</f>
        <v>8</v>
      </c>
      <c r="W17">
        <f ca="1">OFFSET(W17,0,-1)+1</f>
        <v>9</v>
      </c>
    </row>
    <row r="18" spans="1:26">
      <c r="A18" s="1">
        <v>1</v>
      </c>
      <c r="L18">
        <f>mergeValue(A18)</f>
        <v>1</v>
      </c>
      <c r="M18" t="s">
        <v>20</v>
      </c>
      <c r="O18" s="1"/>
      <c r="P18" s="1"/>
      <c r="Q18" s="1"/>
      <c r="R18" s="1"/>
      <c r="S18" s="1"/>
      <c r="T18" s="1"/>
      <c r="U18" s="1"/>
      <c r="V18" s="1"/>
      <c r="W18" t="s">
        <v>476</v>
      </c>
      <c r="Z18" t="str">
        <f t="shared" ref="Z18:Z31" si="0">IF(M18="","",M18 )</f>
        <v>Наименование тарифа</v>
      </c>
    </row>
    <row r="19" spans="1:26">
      <c r="A19" s="1"/>
      <c r="B19" s="1">
        <v>1</v>
      </c>
      <c r="L19" t="str">
        <f>mergeValue(A19) &amp;"."&amp; mergeValue(B19)</f>
        <v>1.1</v>
      </c>
      <c r="M19" t="s">
        <v>16</v>
      </c>
      <c r="O19" s="1"/>
      <c r="P19" s="1"/>
      <c r="Q19" s="1"/>
      <c r="R19" s="1"/>
      <c r="S19" s="1"/>
      <c r="T19" s="1"/>
      <c r="U19" s="1"/>
      <c r="V19" s="1"/>
      <c r="W19" t="s">
        <v>477</v>
      </c>
      <c r="Z19" t="str">
        <f t="shared" si="0"/>
        <v>Территория действия тарифа</v>
      </c>
    </row>
    <row r="20" spans="1:26">
      <c r="A20" s="1"/>
      <c r="B20" s="1"/>
      <c r="C20" s="1">
        <v>1</v>
      </c>
      <c r="L20" t="str">
        <f>mergeValue(A20) &amp;"."&amp; mergeValue(B20)&amp;"."&amp; mergeValue(C20)</f>
        <v>1.1.1</v>
      </c>
      <c r="M20" t="s">
        <v>7</v>
      </c>
      <c r="O20" s="1"/>
      <c r="P20" s="1"/>
      <c r="Q20" s="1"/>
      <c r="R20" s="1"/>
      <c r="S20" s="1"/>
      <c r="T20" s="1"/>
      <c r="U20" s="1"/>
      <c r="V20" s="1"/>
      <c r="W20" t="s">
        <v>634</v>
      </c>
      <c r="Z20" t="str">
        <f t="shared" si="0"/>
        <v xml:space="preserve">Наименование системы теплоснабжения </v>
      </c>
    </row>
    <row r="21" spans="1:26">
      <c r="A21" s="1"/>
      <c r="B21" s="1"/>
      <c r="C21" s="1"/>
      <c r="D21" s="1">
        <v>1</v>
      </c>
      <c r="L21" t="str">
        <f>mergeValue(A21) &amp;"."&amp; mergeValue(B21)&amp;"."&amp; mergeValue(C21)&amp;"."&amp; mergeValue(D21)</f>
        <v>1.1.1.1</v>
      </c>
      <c r="M21" t="s">
        <v>22</v>
      </c>
      <c r="O21" s="1"/>
      <c r="P21" s="1"/>
      <c r="Q21" s="1"/>
      <c r="R21" s="1"/>
      <c r="S21" s="1"/>
      <c r="T21" s="1"/>
      <c r="U21" s="1"/>
      <c r="V21" s="1"/>
      <c r="W21" t="s">
        <v>635</v>
      </c>
      <c r="Z21" t="str">
        <f t="shared" si="0"/>
        <v xml:space="preserve">Источник тепловой энергии  </v>
      </c>
    </row>
    <row r="22" spans="1:26">
      <c r="A22" s="1"/>
      <c r="B22" s="1"/>
      <c r="C22" s="1"/>
      <c r="D22" s="1"/>
      <c r="E22" s="1">
        <v>1</v>
      </c>
      <c r="H22">
        <v>1</v>
      </c>
      <c r="I22" s="1">
        <v>1</v>
      </c>
      <c r="L22" t="str">
        <f>mergeValue(A22) &amp;"."&amp; mergeValue(B22)&amp;"."&amp; mergeValue(C22)&amp;"."&amp; mergeValue(D22)&amp;"."&amp; mergeValue(E22)</f>
        <v>1.1.1.1.1</v>
      </c>
      <c r="M22" t="s">
        <v>9</v>
      </c>
      <c r="O22" s="1"/>
      <c r="P22" s="1"/>
      <c r="Q22" s="1"/>
      <c r="R22" s="1"/>
      <c r="S22" s="1"/>
      <c r="T22" s="1"/>
      <c r="U22" s="1"/>
      <c r="V22" s="1"/>
      <c r="W22" t="s">
        <v>639</v>
      </c>
      <c r="Z22" t="str">
        <f t="shared" si="0"/>
        <v>Схема подключения теплопотребляющей установки к коллектору источника тепловой энергии</v>
      </c>
    </row>
    <row r="23" spans="1:26">
      <c r="A23" s="1"/>
      <c r="B23" s="1"/>
      <c r="C23" s="1"/>
      <c r="D23" s="1"/>
      <c r="E23" s="1"/>
      <c r="F23" s="1">
        <v>1</v>
      </c>
      <c r="I23" s="1"/>
      <c r="J23" s="1">
        <v>1</v>
      </c>
      <c r="L23" t="str">
        <f>mergeValue(A23) &amp;"."&amp; mergeValue(B23)&amp;"."&amp; mergeValue(C23)&amp;"."&amp; mergeValue(D23)&amp;"."&amp; mergeValue(E23)&amp;"."&amp; mergeValue(F23)</f>
        <v>1.1.1.1.1.1</v>
      </c>
      <c r="M23" t="s">
        <v>10</v>
      </c>
      <c r="O23" s="1"/>
      <c r="P23" s="1"/>
      <c r="Q23" s="1"/>
      <c r="R23" s="1"/>
      <c r="S23" s="1"/>
      <c r="T23" s="1"/>
      <c r="U23" s="1"/>
      <c r="V23" s="1"/>
      <c r="W23" t="s">
        <v>637</v>
      </c>
      <c r="Z23" t="str">
        <f t="shared" si="0"/>
        <v>Группа потребителей</v>
      </c>
    </row>
    <row r="24" spans="1:26" ht="189" customHeight="1">
      <c r="A24" s="1"/>
      <c r="B24" s="1"/>
      <c r="C24" s="1"/>
      <c r="D24" s="1"/>
      <c r="E24" s="1"/>
      <c r="F24" s="1"/>
      <c r="G24">
        <v>1</v>
      </c>
      <c r="I24" s="1"/>
      <c r="J24" s="1"/>
      <c r="K24">
        <v>1</v>
      </c>
      <c r="L24" t="str">
        <f>mergeValue(A24) &amp;"."&amp; mergeValue(B24)&amp;"."&amp; mergeValue(C24)&amp;"."&amp; mergeValue(D24)&amp;"."&amp; mergeValue(E24)&amp;"."&amp; mergeValue(F24)&amp;"."&amp; mergeValue(G24)</f>
        <v>1.1.1.1.1.1.1</v>
      </c>
      <c r="R24" s="1"/>
      <c r="S24" s="1" t="s">
        <v>84</v>
      </c>
      <c r="T24" s="1"/>
      <c r="U24" s="1" t="s">
        <v>85</v>
      </c>
      <c r="W24" s="1" t="s">
        <v>656</v>
      </c>
      <c r="X24" t="str">
        <f>strCheckDate(O25:V25)</f>
        <v/>
      </c>
      <c r="Z24" t="str">
        <f t="shared" si="0"/>
        <v/>
      </c>
    </row>
    <row r="25" spans="1:26" ht="11.25" hidden="1" customHeight="1">
      <c r="A25" s="1"/>
      <c r="B25" s="1"/>
      <c r="C25" s="1"/>
      <c r="D25" s="1"/>
      <c r="E25" s="1"/>
      <c r="F25" s="1"/>
      <c r="I25" s="1"/>
      <c r="J25" s="1"/>
      <c r="Q25" t="str">
        <f>R24 &amp; "-" &amp; T24</f>
        <v>-</v>
      </c>
      <c r="R25" s="1"/>
      <c r="S25" s="1"/>
      <c r="T25" s="1"/>
      <c r="U25" s="1"/>
      <c r="W25" s="1"/>
      <c r="Z25" t="str">
        <f t="shared" si="0"/>
        <v/>
      </c>
    </row>
    <row r="26" spans="1:26" ht="15" customHeight="1">
      <c r="A26" s="1"/>
      <c r="B26" s="1"/>
      <c r="C26" s="1"/>
      <c r="D26" s="1"/>
      <c r="E26" s="1"/>
      <c r="F26" s="1"/>
      <c r="I26" s="1"/>
      <c r="J26" s="1"/>
      <c r="M26" t="s">
        <v>25</v>
      </c>
      <c r="W26" s="1"/>
      <c r="Z26" t="str">
        <f t="shared" si="0"/>
        <v>Добавить вид теплоносителя (параметры теплоносителя)</v>
      </c>
    </row>
    <row r="27" spans="1:26" ht="15" customHeight="1">
      <c r="A27" s="1"/>
      <c r="B27" s="1"/>
      <c r="C27" s="1"/>
      <c r="D27" s="1"/>
      <c r="E27" s="1"/>
      <c r="I27" s="1"/>
      <c r="M27" t="s">
        <v>11</v>
      </c>
      <c r="Z27" t="str">
        <f t="shared" si="0"/>
        <v>Добавить группу потребителей</v>
      </c>
    </row>
    <row r="28" spans="1:26" ht="15" customHeight="1">
      <c r="A28" s="1"/>
      <c r="B28" s="1"/>
      <c r="C28" s="1"/>
      <c r="D28" s="1"/>
      <c r="M28" t="s">
        <v>12</v>
      </c>
      <c r="Z28" t="str">
        <f t="shared" si="0"/>
        <v>Добавить схему подключения</v>
      </c>
    </row>
    <row r="29" spans="1:26" ht="15" customHeight="1">
      <c r="A29" s="1"/>
      <c r="B29" s="1"/>
      <c r="C29" s="1"/>
      <c r="M29" t="s">
        <v>17</v>
      </c>
      <c r="Z29" t="str">
        <f t="shared" si="0"/>
        <v>Добавить источник тепловой энергии</v>
      </c>
    </row>
    <row r="30" spans="1:26" ht="15" customHeight="1">
      <c r="A30" s="1"/>
      <c r="B30" s="1"/>
      <c r="M30" t="s">
        <v>18</v>
      </c>
      <c r="Z30" t="str">
        <f t="shared" si="0"/>
        <v>Добавить наименование системы теплоснабжения</v>
      </c>
    </row>
    <row r="31" spans="1:26" ht="15" customHeight="1">
      <c r="A31" s="1"/>
      <c r="M31" t="s">
        <v>19</v>
      </c>
      <c r="Z31" t="str">
        <f t="shared" si="0"/>
        <v>Добавить территорию действия тарифа</v>
      </c>
    </row>
    <row r="32" spans="1:26" ht="15" customHeight="1">
      <c r="M32" t="s">
        <v>309</v>
      </c>
    </row>
    <row r="34" spans="12:23" ht="89.25" customHeight="1">
      <c r="L34">
        <v>1</v>
      </c>
      <c r="M34" s="1" t="s">
        <v>633</v>
      </c>
      <c r="N34" s="1"/>
      <c r="O34" s="1"/>
      <c r="P34" s="1"/>
      <c r="Q34" s="1"/>
      <c r="R34" s="1"/>
      <c r="S34" s="1"/>
      <c r="T34" s="1"/>
      <c r="U34" s="1"/>
      <c r="V34" s="1"/>
      <c r="W34" s="1"/>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825</vt:i4>
      </vt:variant>
    </vt:vector>
  </HeadingPairs>
  <TitlesOfParts>
    <vt:vector size="835"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HP</cp:lastModifiedBy>
  <cp:lastPrinted>2013-08-29T08:11:20Z</cp:lastPrinted>
  <dcterms:created xsi:type="dcterms:W3CDTF">2004-05-21T07:18:45Z</dcterms:created>
  <dcterms:modified xsi:type="dcterms:W3CDTF">2022-11-30T11:27:06Z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